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ga.baiza\Desktop\Infodiena\"/>
    </mc:Choice>
  </mc:AlternateContent>
  <bookViews>
    <workbookView xWindow="0" yWindow="0" windowWidth="28800" windowHeight="12630" activeTab="4"/>
  </bookViews>
  <sheets>
    <sheet name="Kontu apgrozījums - izdevumi" sheetId="1" r:id="rId1"/>
    <sheet name="Pivot_Izmaksu_atskaite" sheetId="5" state="hidden" r:id="rId2"/>
    <sheet name="Pivot_Apkopotā atskaite" sheetId="3" state="hidden" r:id="rId3"/>
    <sheet name="Apkopotā atskaite" sheetId="2" r:id="rId4"/>
    <sheet name="Izmaksu atskaite" sheetId="4" r:id="rId5"/>
  </sheets>
  <calcPr calcId="152511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E15" i="4"/>
  <c r="F15" i="4"/>
  <c r="G15" i="4"/>
  <c r="H15" i="4"/>
  <c r="I15" i="4"/>
  <c r="J15" i="4"/>
  <c r="C15" i="4"/>
  <c r="K14" i="4"/>
  <c r="D13" i="4"/>
  <c r="E13" i="4"/>
  <c r="F13" i="4"/>
  <c r="G13" i="4"/>
  <c r="G14" i="4" s="1"/>
  <c r="H13" i="4"/>
  <c r="I13" i="4"/>
  <c r="J13" i="4"/>
  <c r="C13" i="4"/>
  <c r="D14" i="4"/>
  <c r="E14" i="4"/>
  <c r="F14" i="4"/>
  <c r="H14" i="4"/>
  <c r="I14" i="4"/>
  <c r="J14" i="4"/>
  <c r="C14" i="4"/>
  <c r="D12" i="4"/>
  <c r="E12" i="4"/>
  <c r="F12" i="4"/>
  <c r="G12" i="4"/>
  <c r="H12" i="4"/>
  <c r="I12" i="4"/>
  <c r="J12" i="4"/>
  <c r="K12" i="4"/>
  <c r="C12" i="4"/>
  <c r="K6" i="4"/>
  <c r="K7" i="4"/>
  <c r="K8" i="4"/>
  <c r="K9" i="4"/>
  <c r="K10" i="4"/>
  <c r="K11" i="4"/>
  <c r="K5" i="4"/>
  <c r="C6" i="4"/>
  <c r="D6" i="4"/>
  <c r="E6" i="4"/>
  <c r="F6" i="4"/>
  <c r="G6" i="4"/>
  <c r="H6" i="4"/>
  <c r="I6" i="4"/>
  <c r="J6" i="4"/>
  <c r="C7" i="4"/>
  <c r="D7" i="4"/>
  <c r="E7" i="4"/>
  <c r="F7" i="4"/>
  <c r="G7" i="4"/>
  <c r="H7" i="4"/>
  <c r="I7" i="4"/>
  <c r="J7" i="4"/>
  <c r="C8" i="4"/>
  <c r="D8" i="4"/>
  <c r="E8" i="4"/>
  <c r="F8" i="4"/>
  <c r="G8" i="4"/>
  <c r="H8" i="4"/>
  <c r="I8" i="4"/>
  <c r="J8" i="4"/>
  <c r="C9" i="4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D5" i="4"/>
  <c r="E5" i="4"/>
  <c r="F5" i="4"/>
  <c r="G5" i="4"/>
  <c r="H5" i="4"/>
  <c r="I5" i="4"/>
  <c r="J5" i="4"/>
  <c r="C5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3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1" i="2"/>
  <c r="B41" i="2"/>
  <c r="C41" i="2"/>
  <c r="D41" i="2"/>
  <c r="E41" i="2"/>
  <c r="A42" i="2"/>
  <c r="B42" i="2"/>
  <c r="C42" i="2"/>
  <c r="D42" i="2"/>
  <c r="E42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A46" i="2"/>
  <c r="B46" i="2"/>
  <c r="C46" i="2"/>
  <c r="D46" i="2"/>
  <c r="E46" i="2"/>
  <c r="A47" i="2"/>
  <c r="B47" i="2"/>
  <c r="C47" i="2"/>
  <c r="D47" i="2"/>
  <c r="E47" i="2"/>
  <c r="A48" i="2"/>
  <c r="B48" i="2"/>
  <c r="C48" i="2"/>
  <c r="D48" i="2"/>
  <c r="E48" i="2"/>
  <c r="A49" i="2"/>
  <c r="B49" i="2"/>
  <c r="C49" i="2"/>
  <c r="D49" i="2"/>
  <c r="E49" i="2"/>
  <c r="A50" i="2"/>
  <c r="B50" i="2"/>
  <c r="C50" i="2"/>
  <c r="D50" i="2"/>
  <c r="E50" i="2"/>
  <c r="A51" i="2"/>
  <c r="B51" i="2"/>
  <c r="C51" i="2"/>
  <c r="D51" i="2"/>
  <c r="E51" i="2"/>
  <c r="A52" i="2"/>
  <c r="B52" i="2"/>
  <c r="C52" i="2"/>
  <c r="D52" i="2"/>
  <c r="E52" i="2"/>
  <c r="A53" i="2"/>
  <c r="B53" i="2"/>
  <c r="C53" i="2"/>
  <c r="D53" i="2"/>
  <c r="E53" i="2"/>
  <c r="A54" i="2"/>
  <c r="B54" i="2"/>
  <c r="C54" i="2"/>
  <c r="D54" i="2"/>
  <c r="E54" i="2"/>
  <c r="A55" i="2"/>
  <c r="B55" i="2"/>
  <c r="C55" i="2"/>
  <c r="D55" i="2"/>
  <c r="E55" i="2"/>
  <c r="A56" i="2"/>
  <c r="B56" i="2"/>
  <c r="C56" i="2"/>
  <c r="D56" i="2"/>
  <c r="E56" i="2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B3" i="2"/>
  <c r="C3" i="2"/>
  <c r="D3" i="2"/>
  <c r="E3" i="2"/>
  <c r="A3" i="2"/>
</calcChain>
</file>

<file path=xl/sharedStrings.xml><?xml version="1.0" encoding="utf-8"?>
<sst xmlns="http://schemas.openxmlformats.org/spreadsheetml/2006/main" count="470" uniqueCount="115">
  <si>
    <t>Kon.Kods</t>
  </si>
  <si>
    <t>Kon.Nosaukums</t>
  </si>
  <si>
    <t>Kon.Apg.Izmp.Kods</t>
  </si>
  <si>
    <t>Kon.Apg.Izmp.Nosaukums</t>
  </si>
  <si>
    <t>DB apgr., EUR</t>
  </si>
  <si>
    <t>KR apgr., EUR</t>
  </si>
  <si>
    <t>Apgrozījuma valūta</t>
  </si>
  <si>
    <t>711</t>
  </si>
  <si>
    <t>Izejvielu un materiālu iepirkšanas un piegādes izdevumi</t>
  </si>
  <si>
    <t>V</t>
  </si>
  <si>
    <t>A001-0001</t>
  </si>
  <si>
    <t>Vieglā automašīna Audi BB-2345</t>
  </si>
  <si>
    <t>EUR</t>
  </si>
  <si>
    <t>A001-0002</t>
  </si>
  <si>
    <t>Automašīna KIA GF-5468</t>
  </si>
  <si>
    <t>A001-0003</t>
  </si>
  <si>
    <t>Vieglā automašīna AA-1234</t>
  </si>
  <si>
    <t>A002-0002</t>
  </si>
  <si>
    <t>Kravas mašīna U-768</t>
  </si>
  <si>
    <t>A003-0001</t>
  </si>
  <si>
    <t>Buldozers</t>
  </si>
  <si>
    <t>A003-0002</t>
  </si>
  <si>
    <t>Traktors TR-1245</t>
  </si>
  <si>
    <t>A004-0002</t>
  </si>
  <si>
    <t>Elektrostacija SDMO XP-T</t>
  </si>
  <si>
    <t>721</t>
  </si>
  <si>
    <t>Strādnieku algas</t>
  </si>
  <si>
    <t>O003-0002</t>
  </si>
  <si>
    <t>Izlūku tornis</t>
  </si>
  <si>
    <t>722</t>
  </si>
  <si>
    <t>Pārvaldes personāla un administratīvā personāla algas</t>
  </si>
  <si>
    <t>O001-0002</t>
  </si>
  <si>
    <t>Miera iela 4</t>
  </si>
  <si>
    <t>742</t>
  </si>
  <si>
    <t>Pamatlīdzekļu nolietojums</t>
  </si>
  <si>
    <t>A002-0001</t>
  </si>
  <si>
    <t>Kravas mašīna Scania F-785</t>
  </si>
  <si>
    <t>A002-0003</t>
  </si>
  <si>
    <t>Mašīna KF-7584</t>
  </si>
  <si>
    <t>A003-0003</t>
  </si>
  <si>
    <t>Pļaujmašīna</t>
  </si>
  <si>
    <t>A004-0001</t>
  </si>
  <si>
    <t>Ģenerators DIESEL 6500 TE XL C</t>
  </si>
  <si>
    <t>A004-0003</t>
  </si>
  <si>
    <t>Ģenerators Energolukss DD6000CLE-3</t>
  </si>
  <si>
    <t>O001-0001</t>
  </si>
  <si>
    <t xml:space="preserve">Rīgas iela 1
</t>
  </si>
  <si>
    <t>O001-0003</t>
  </si>
  <si>
    <t>Saules iela 45</t>
  </si>
  <si>
    <t>O002-0001</t>
  </si>
  <si>
    <t>Gaujas tilts</t>
  </si>
  <si>
    <t>O002-0002</t>
  </si>
  <si>
    <t>Daugavas tilts</t>
  </si>
  <si>
    <t>O002-0003</t>
  </si>
  <si>
    <t>Ventas tilts</t>
  </si>
  <si>
    <t>O003-0001</t>
  </si>
  <si>
    <t>Skatu tornis mežā</t>
  </si>
  <si>
    <t>O003-0003</t>
  </si>
  <si>
    <t>Robežsardzes tornis</t>
  </si>
  <si>
    <t>O004-0001</t>
  </si>
  <si>
    <t>Kļaviņas</t>
  </si>
  <si>
    <t>O004-0002</t>
  </si>
  <si>
    <t>Saulītes</t>
  </si>
  <si>
    <t>O004-0003</t>
  </si>
  <si>
    <t>Mežotnes</t>
  </si>
  <si>
    <t>772</t>
  </si>
  <si>
    <t>Kantora (biroja) izdevumi</t>
  </si>
  <si>
    <t>777</t>
  </si>
  <si>
    <t>Citi vadīšanas un administrācijas izdevumi</t>
  </si>
  <si>
    <t>ADM</t>
  </si>
  <si>
    <t>Administrācija</t>
  </si>
  <si>
    <t>Kontu apgrozījums - izdevumi /02.05.2018. 14:45 /</t>
  </si>
  <si>
    <t>Kon.Grp.Kods</t>
  </si>
  <si>
    <t>Kon.Apg.Izmp.Izmp.Gr.Kods</t>
  </si>
  <si>
    <t>71</t>
  </si>
  <si>
    <t>A001</t>
  </si>
  <si>
    <t>A002</t>
  </si>
  <si>
    <t>A003</t>
  </si>
  <si>
    <t>A004</t>
  </si>
  <si>
    <t>72</t>
  </si>
  <si>
    <t>O003</t>
  </si>
  <si>
    <t>O001</t>
  </si>
  <si>
    <t>74</t>
  </si>
  <si>
    <t>O002</t>
  </si>
  <si>
    <t>O004</t>
  </si>
  <si>
    <t>77</t>
  </si>
  <si>
    <t>Kon.Grp.Nosaukums</t>
  </si>
  <si>
    <t>Kon.Apg.Izmp.Izmp.Gr.Nosaukums</t>
  </si>
  <si>
    <t>Izdevumi izejvielu, materiālu un preču iepirkšanai</t>
  </si>
  <si>
    <t>Automašīnas</t>
  </si>
  <si>
    <t>Kravas mašīnas</t>
  </si>
  <si>
    <t>Traktori</t>
  </si>
  <si>
    <t>Ģeneratori</t>
  </si>
  <si>
    <t>Personāla izmaksas</t>
  </si>
  <si>
    <t>Torņi</t>
  </si>
  <si>
    <t>Būves (ēkas)</t>
  </si>
  <si>
    <t>Pamatlīdzekļu nolietojums un citu ieguldījumu vērt. norakst.</t>
  </si>
  <si>
    <t>Tilti</t>
  </si>
  <si>
    <t>Zemes vienības</t>
  </si>
  <si>
    <t>Administrācijas izdevumi</t>
  </si>
  <si>
    <t>Visas izmaksas</t>
  </si>
  <si>
    <t>(blank)</t>
  </si>
  <si>
    <t>Sum of DB apgr., EUR</t>
  </si>
  <si>
    <t>Sum of KR apgr., EUR</t>
  </si>
  <si>
    <t>Izmp.Kods</t>
  </si>
  <si>
    <t>Izmp.Nosaukums</t>
  </si>
  <si>
    <t>Summa</t>
  </si>
  <si>
    <t>Pazīme</t>
  </si>
  <si>
    <t>Ģenerātori</t>
  </si>
  <si>
    <t>Sociālās nodevas un izmaksas</t>
  </si>
  <si>
    <t>Pārējie saimnieciskās darbības izdevumi</t>
  </si>
  <si>
    <t>Preču pārdošanas izdevumi</t>
  </si>
  <si>
    <t>Izdevumi</t>
  </si>
  <si>
    <t>P</t>
  </si>
  <si>
    <t>Proporcija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</si>
</sst>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horizontal="left"/>
    </xf>
  </cellStyleXfs>
  <cellXfs count="16">
    <xf numFmtId="0" fontId="0" fillId="0" borderId="0" xfId="0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wrapText="1"/>
    </xf>
    <xf numFmtId="0" fontId="0" fillId="0" borderId="0" xfId="0" pivotButton="1">
      <alignment horizontal="left"/>
    </xf>
    <xf numFmtId="2" fontId="0" fillId="0" borderId="0" xfId="0" applyNumberFormat="1">
      <alignment horizontal="left"/>
    </xf>
    <xf numFmtId="0" fontId="1" fillId="0" borderId="0" xfId="0" applyFont="1">
      <alignment horizontal="left"/>
    </xf>
    <xf numFmtId="0" fontId="0" fillId="3" borderId="0" xfId="0" applyFill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2" borderId="0" xfId="0" applyFont="1" applyFill="1">
      <alignment horizontal="left"/>
    </xf>
  </cellXfs>
  <cellStyles count="1">
    <cellStyle name="Normal" xfId="0" builtinId="0" customBuiltin="1"/>
  </cellStyles>
  <dxfs count="14">
    <dxf>
      <numFmt numFmtId="2" formatCode="0.00"/>
    </dxf>
    <dxf>
      <numFmt numFmtId="2" formatCode="0.00"/>
    </dxf>
    <dxf>
      <numFmt numFmtId="30" formatCode="@"/>
      <alignment horizontal="left" vertical="bottom" textRotation="0" wrapText="0" indent="0" justifyLastLine="0" shrinkToFit="0" readingOrder="0"/>
    </dxf>
    <dxf>
      <numFmt numFmtId="164" formatCode="#0.00"/>
      <alignment horizontal="right" vertical="bottom" textRotation="0" wrapText="0" indent="0" justifyLastLine="0" shrinkToFit="0" readingOrder="0"/>
    </dxf>
    <dxf>
      <numFmt numFmtId="164" formatCode="#0.00"/>
      <alignment horizontal="righ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lga Baiža" refreshedDate="43222.615803009263" createdVersion="5" refreshedVersion="5" minRefreshableVersion="3" recordCount="38">
  <cacheSource type="worksheet">
    <worksheetSource ref="A2:K1048576" sheet="Kontu apgrozījums - izdevumi"/>
  </cacheSource>
  <cacheFields count="11">
    <cacheField name="Kon.Kods" numFmtId="0">
      <sharedItems containsBlank="1" count="7">
        <s v="711"/>
        <s v="721"/>
        <s v="722"/>
        <s v="742"/>
        <s v="772"/>
        <s v="777"/>
        <m/>
      </sharedItems>
    </cacheField>
    <cacheField name="Kon.Nosaukums" numFmtId="0">
      <sharedItems containsBlank="1" count="7">
        <s v="Izejvielu un materiālu iepirkšanas un piegādes izdevumi"/>
        <s v="Strādnieku algas"/>
        <s v="Pārvaldes personāla un administratīvā personāla algas"/>
        <s v="Pamatlīdzekļu nolietojums"/>
        <s v="Kantora (biroja) izdevumi"/>
        <s v="Citi vadīšanas un administrācijas izdevumi"/>
        <m/>
      </sharedItems>
    </cacheField>
    <cacheField name="Kon.Grp.Kods" numFmtId="0">
      <sharedItems containsBlank="1" count="5">
        <s v="71"/>
        <s v="72"/>
        <s v="74"/>
        <s v="77"/>
        <m/>
      </sharedItems>
    </cacheField>
    <cacheField name="Kon.Grp.Nosaukums" numFmtId="0">
      <sharedItems containsBlank="1" count="5">
        <s v="Izdevumi izejvielu, materiālu un preču iepirkšanai"/>
        <s v="Personāla izmaksas"/>
        <s v="Pamatlīdzekļu nolietojums un citu ieguldījumu vērt. norakst."/>
        <s v="Administrācijas izdevumi"/>
        <m/>
      </sharedItems>
    </cacheField>
    <cacheField name="Kon.Apg.Izmp.Kods" numFmtId="0">
      <sharedItems containsBlank="1" count="26">
        <s v="A001-0001"/>
        <s v="A001-0002"/>
        <s v="A001-0003"/>
        <s v="A002-0002"/>
        <s v="A003-0001"/>
        <s v="A003-0002"/>
        <s v="A004-0002"/>
        <s v="O003-0002"/>
        <s v="O001-0002"/>
        <s v="A002-0001"/>
        <s v="A002-0003"/>
        <s v="A003-0003"/>
        <s v="A004-0001"/>
        <s v="A004-0003"/>
        <s v="O001-0001"/>
        <s v="O001-0003"/>
        <s v="O002-0001"/>
        <s v="O002-0002"/>
        <s v="O002-0003"/>
        <s v="O003-0001"/>
        <s v="O003-0003"/>
        <s v="O004-0001"/>
        <s v="O004-0002"/>
        <s v="O004-0003"/>
        <s v="ADM"/>
        <m/>
      </sharedItems>
    </cacheField>
    <cacheField name="Kon.Apg.Izmp.Nosaukums" numFmtId="0">
      <sharedItems containsBlank="1"/>
    </cacheField>
    <cacheField name="Kon.Apg.Izmp.Izmp.Gr.Kods" numFmtId="0">
      <sharedItems containsBlank="1" count="10">
        <s v="A001"/>
        <s v="A002"/>
        <s v="A003"/>
        <s v="A004"/>
        <s v="O003"/>
        <s v="O001"/>
        <s v="O002"/>
        <s v="O004"/>
        <s v="V"/>
        <m/>
      </sharedItems>
    </cacheField>
    <cacheField name="Kon.Apg.Izmp.Izmp.Gr.Nosaukums" numFmtId="0">
      <sharedItems containsBlank="1" count="10">
        <s v="Automašīnas"/>
        <s v="Kravas mašīnas"/>
        <s v="Traktori"/>
        <s v="Ģeneratori"/>
        <s v="Torņi"/>
        <s v="Būves (ēkas)"/>
        <s v="Tilti"/>
        <s v="Zemes vienības"/>
        <s v="Visas izmaksas"/>
        <m/>
      </sharedItems>
    </cacheField>
    <cacheField name="DB apgr., EUR" numFmtId="0">
      <sharedItems containsString="0" containsBlank="1" containsNumber="1" containsInteger="1" minValue="5" maxValue="1789"/>
    </cacheField>
    <cacheField name="KR apgr., EUR" numFmtId="0">
      <sharedItems containsNonDate="0" containsString="0" containsBlank="1"/>
    </cacheField>
    <cacheField name="Apgrozījuma valūt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x v="0"/>
    <x v="0"/>
    <x v="0"/>
    <x v="0"/>
    <x v="0"/>
    <s v="Vieglā automašīna Audi BB-2345"/>
    <x v="0"/>
    <x v="0"/>
    <n v="58"/>
    <m/>
    <s v="EUR"/>
  </r>
  <r>
    <x v="0"/>
    <x v="0"/>
    <x v="0"/>
    <x v="0"/>
    <x v="1"/>
    <s v="Automašīna KIA GF-5468"/>
    <x v="0"/>
    <x v="0"/>
    <n v="84"/>
    <m/>
    <s v="EUR"/>
  </r>
  <r>
    <x v="0"/>
    <x v="0"/>
    <x v="0"/>
    <x v="0"/>
    <x v="2"/>
    <s v="Vieglā automašīna AA-1234"/>
    <x v="0"/>
    <x v="0"/>
    <n v="98"/>
    <m/>
    <s v="EUR"/>
  </r>
  <r>
    <x v="0"/>
    <x v="0"/>
    <x v="0"/>
    <x v="0"/>
    <x v="3"/>
    <s v="Kravas mašīna U-768"/>
    <x v="1"/>
    <x v="1"/>
    <n v="486"/>
    <m/>
    <s v="EUR"/>
  </r>
  <r>
    <x v="0"/>
    <x v="0"/>
    <x v="0"/>
    <x v="0"/>
    <x v="4"/>
    <s v="Buldozers"/>
    <x v="2"/>
    <x v="2"/>
    <n v="84"/>
    <m/>
    <s v="EUR"/>
  </r>
  <r>
    <x v="0"/>
    <x v="0"/>
    <x v="0"/>
    <x v="0"/>
    <x v="5"/>
    <s v="Traktors TR-1245"/>
    <x v="2"/>
    <x v="2"/>
    <n v="5"/>
    <m/>
    <s v="EUR"/>
  </r>
  <r>
    <x v="0"/>
    <x v="0"/>
    <x v="0"/>
    <x v="0"/>
    <x v="6"/>
    <s v="Elektrostacija SDMO XP-T"/>
    <x v="3"/>
    <x v="3"/>
    <n v="84"/>
    <m/>
    <s v="EUR"/>
  </r>
  <r>
    <x v="1"/>
    <x v="1"/>
    <x v="1"/>
    <x v="1"/>
    <x v="7"/>
    <s v="Izlūku tornis"/>
    <x v="4"/>
    <x v="4"/>
    <n v="51"/>
    <m/>
    <s v="EUR"/>
  </r>
  <r>
    <x v="2"/>
    <x v="2"/>
    <x v="1"/>
    <x v="1"/>
    <x v="8"/>
    <s v="Miera iela 4"/>
    <x v="5"/>
    <x v="5"/>
    <n v="54"/>
    <m/>
    <s v="EUR"/>
  </r>
  <r>
    <x v="3"/>
    <x v="3"/>
    <x v="2"/>
    <x v="2"/>
    <x v="0"/>
    <s v="Vieglā automašīna Audi BB-2345"/>
    <x v="0"/>
    <x v="0"/>
    <n v="489"/>
    <m/>
    <s v="EUR"/>
  </r>
  <r>
    <x v="3"/>
    <x v="3"/>
    <x v="2"/>
    <x v="2"/>
    <x v="1"/>
    <s v="Automašīna KIA GF-5468"/>
    <x v="0"/>
    <x v="0"/>
    <n v="198"/>
    <m/>
    <s v="EUR"/>
  </r>
  <r>
    <x v="3"/>
    <x v="3"/>
    <x v="2"/>
    <x v="2"/>
    <x v="2"/>
    <s v="Vieglā automašīna AA-1234"/>
    <x v="0"/>
    <x v="0"/>
    <n v="98"/>
    <m/>
    <s v="EUR"/>
  </r>
  <r>
    <x v="3"/>
    <x v="3"/>
    <x v="2"/>
    <x v="2"/>
    <x v="9"/>
    <s v="Kravas mašīna Scania F-785"/>
    <x v="1"/>
    <x v="1"/>
    <n v="55"/>
    <m/>
    <s v="EUR"/>
  </r>
  <r>
    <x v="3"/>
    <x v="3"/>
    <x v="2"/>
    <x v="2"/>
    <x v="3"/>
    <s v="Kravas mašīna U-768"/>
    <x v="1"/>
    <x v="1"/>
    <n v="252"/>
    <m/>
    <s v="EUR"/>
  </r>
  <r>
    <x v="3"/>
    <x v="3"/>
    <x v="2"/>
    <x v="2"/>
    <x v="10"/>
    <s v="Mašīna KF-7584"/>
    <x v="1"/>
    <x v="1"/>
    <n v="15"/>
    <m/>
    <s v="EUR"/>
  </r>
  <r>
    <x v="3"/>
    <x v="3"/>
    <x v="2"/>
    <x v="2"/>
    <x v="4"/>
    <s v="Buldozers"/>
    <x v="2"/>
    <x v="2"/>
    <n v="68"/>
    <m/>
    <s v="EUR"/>
  </r>
  <r>
    <x v="3"/>
    <x v="3"/>
    <x v="2"/>
    <x v="2"/>
    <x v="5"/>
    <s v="Traktors TR-1245"/>
    <x v="2"/>
    <x v="2"/>
    <n v="23"/>
    <m/>
    <s v="EUR"/>
  </r>
  <r>
    <x v="3"/>
    <x v="3"/>
    <x v="2"/>
    <x v="2"/>
    <x v="11"/>
    <s v="Pļaujmašīna"/>
    <x v="2"/>
    <x v="2"/>
    <n v="62"/>
    <m/>
    <s v="EUR"/>
  </r>
  <r>
    <x v="3"/>
    <x v="3"/>
    <x v="2"/>
    <x v="2"/>
    <x v="12"/>
    <s v="Ģenerators DIESEL 6500 TE XL C"/>
    <x v="3"/>
    <x v="3"/>
    <n v="52"/>
    <m/>
    <s v="EUR"/>
  </r>
  <r>
    <x v="3"/>
    <x v="3"/>
    <x v="2"/>
    <x v="2"/>
    <x v="6"/>
    <s v="Elektrostacija SDMO XP-T"/>
    <x v="3"/>
    <x v="3"/>
    <n v="74"/>
    <m/>
    <s v="EUR"/>
  </r>
  <r>
    <x v="3"/>
    <x v="3"/>
    <x v="2"/>
    <x v="2"/>
    <x v="13"/>
    <s v="Ģenerators Energolukss DD6000CLE-3"/>
    <x v="3"/>
    <x v="3"/>
    <n v="14"/>
    <m/>
    <s v="EUR"/>
  </r>
  <r>
    <x v="3"/>
    <x v="3"/>
    <x v="2"/>
    <x v="2"/>
    <x v="14"/>
    <s v="Rīgas iela 1_x000a_"/>
    <x v="5"/>
    <x v="5"/>
    <n v="56"/>
    <m/>
    <s v="EUR"/>
  </r>
  <r>
    <x v="3"/>
    <x v="3"/>
    <x v="2"/>
    <x v="2"/>
    <x v="8"/>
    <s v="Miera iela 4"/>
    <x v="5"/>
    <x v="5"/>
    <n v="16"/>
    <m/>
    <s v="EUR"/>
  </r>
  <r>
    <x v="3"/>
    <x v="3"/>
    <x v="2"/>
    <x v="2"/>
    <x v="15"/>
    <s v="Saules iela 45"/>
    <x v="5"/>
    <x v="5"/>
    <n v="135"/>
    <m/>
    <s v="EUR"/>
  </r>
  <r>
    <x v="3"/>
    <x v="3"/>
    <x v="2"/>
    <x v="2"/>
    <x v="16"/>
    <s v="Gaujas tilts"/>
    <x v="6"/>
    <x v="6"/>
    <n v="44"/>
    <m/>
    <s v="EUR"/>
  </r>
  <r>
    <x v="3"/>
    <x v="3"/>
    <x v="2"/>
    <x v="2"/>
    <x v="17"/>
    <s v="Daugavas tilts"/>
    <x v="6"/>
    <x v="6"/>
    <n v="84"/>
    <m/>
    <s v="EUR"/>
  </r>
  <r>
    <x v="3"/>
    <x v="3"/>
    <x v="2"/>
    <x v="2"/>
    <x v="18"/>
    <s v="Ventas tilts"/>
    <x v="6"/>
    <x v="6"/>
    <n v="45"/>
    <m/>
    <s v="EUR"/>
  </r>
  <r>
    <x v="3"/>
    <x v="3"/>
    <x v="2"/>
    <x v="2"/>
    <x v="19"/>
    <s v="Skatu tornis mežā"/>
    <x v="4"/>
    <x v="4"/>
    <n v="548"/>
    <m/>
    <s v="EUR"/>
  </r>
  <r>
    <x v="3"/>
    <x v="3"/>
    <x v="2"/>
    <x v="2"/>
    <x v="7"/>
    <s v="Izlūku tornis"/>
    <x v="4"/>
    <x v="4"/>
    <n v="564"/>
    <m/>
    <s v="EUR"/>
  </r>
  <r>
    <x v="3"/>
    <x v="3"/>
    <x v="2"/>
    <x v="2"/>
    <x v="20"/>
    <s v="Robežsardzes tornis"/>
    <x v="4"/>
    <x v="4"/>
    <n v="102"/>
    <m/>
    <s v="EUR"/>
  </r>
  <r>
    <x v="3"/>
    <x v="3"/>
    <x v="2"/>
    <x v="2"/>
    <x v="21"/>
    <s v="Kļaviņas"/>
    <x v="7"/>
    <x v="7"/>
    <n v="89"/>
    <m/>
    <s v="EUR"/>
  </r>
  <r>
    <x v="3"/>
    <x v="3"/>
    <x v="2"/>
    <x v="2"/>
    <x v="22"/>
    <s v="Saulītes"/>
    <x v="7"/>
    <x v="7"/>
    <n v="56"/>
    <m/>
    <s v="EUR"/>
  </r>
  <r>
    <x v="3"/>
    <x v="3"/>
    <x v="2"/>
    <x v="2"/>
    <x v="23"/>
    <s v="Mežotnes"/>
    <x v="7"/>
    <x v="7"/>
    <n v="52"/>
    <m/>
    <s v="EUR"/>
  </r>
  <r>
    <x v="4"/>
    <x v="4"/>
    <x v="3"/>
    <x v="3"/>
    <x v="14"/>
    <s v="Rīgas iela 1_x000a_"/>
    <x v="5"/>
    <x v="5"/>
    <n v="515"/>
    <m/>
    <s v="EUR"/>
  </r>
  <r>
    <x v="4"/>
    <x v="4"/>
    <x v="3"/>
    <x v="3"/>
    <x v="8"/>
    <s v="Miera iela 4"/>
    <x v="5"/>
    <x v="5"/>
    <n v="177"/>
    <m/>
    <s v="EUR"/>
  </r>
  <r>
    <x v="4"/>
    <x v="4"/>
    <x v="3"/>
    <x v="3"/>
    <x v="15"/>
    <s v="Saules iela 45"/>
    <x v="5"/>
    <x v="5"/>
    <n v="522"/>
    <m/>
    <s v="EUR"/>
  </r>
  <r>
    <x v="5"/>
    <x v="5"/>
    <x v="3"/>
    <x v="3"/>
    <x v="24"/>
    <s v="Administrācija"/>
    <x v="8"/>
    <x v="8"/>
    <n v="1789"/>
    <m/>
    <s v="EUR"/>
  </r>
  <r>
    <x v="6"/>
    <x v="6"/>
    <x v="4"/>
    <x v="4"/>
    <x v="25"/>
    <m/>
    <x v="9"/>
    <x v="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B10" firstHeaderRow="1" firstDataRow="1" firstDataCol="2"/>
  <pivotFields count="11"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0"/>
        <item x="4"/>
        <item x="3"/>
        <item x="2"/>
        <item x="1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3"/>
        <item x="0"/>
        <item x="2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7">
    <i>
      <x/>
      <x v="1"/>
    </i>
    <i>
      <x v="1"/>
      <x v="5"/>
    </i>
    <i>
      <x v="2"/>
      <x v="4"/>
    </i>
    <i>
      <x v="3"/>
      <x v="3"/>
    </i>
    <i>
      <x v="4"/>
      <x v="2"/>
    </i>
    <i>
      <x v="5"/>
      <x/>
    </i>
    <i>
      <x v="6"/>
      <x v="6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3:F20" firstHeaderRow="0" firstDataRow="1" firstDataCol="4"/>
  <pivotFields count="11"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0"/>
        <item x="4"/>
        <item x="3"/>
        <item x="2"/>
        <item x="1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6">
        <item x="0"/>
        <item x="1"/>
        <item x="2"/>
        <item x="9"/>
        <item x="3"/>
        <item x="10"/>
        <item x="4"/>
        <item x="5"/>
        <item x="11"/>
        <item x="12"/>
        <item x="6"/>
        <item x="13"/>
        <item x="24"/>
        <item x="14"/>
        <item x="8"/>
        <item x="15"/>
        <item x="16"/>
        <item x="17"/>
        <item x="18"/>
        <item x="19"/>
        <item x="7"/>
        <item x="20"/>
        <item x="21"/>
        <item x="22"/>
        <item x="23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5"/>
        <item x="6"/>
        <item x="4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5"/>
        <item x="3"/>
        <item x="1"/>
        <item x="6"/>
        <item x="4"/>
        <item x="2"/>
        <item x="8"/>
        <item x="7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6"/>
    <field x="7"/>
  </rowFields>
  <rowItems count="17">
    <i>
      <x/>
      <x v="1"/>
      <x/>
      <x/>
    </i>
    <i r="2">
      <x v="1"/>
      <x v="3"/>
    </i>
    <i r="2">
      <x v="2"/>
      <x v="6"/>
    </i>
    <i r="2">
      <x v="3"/>
      <x v="2"/>
    </i>
    <i>
      <x v="1"/>
      <x v="5"/>
      <x v="6"/>
      <x v="5"/>
    </i>
    <i>
      <x v="2"/>
      <x v="4"/>
      <x v="4"/>
      <x v="1"/>
    </i>
    <i>
      <x v="3"/>
      <x v="3"/>
      <x/>
      <x/>
    </i>
    <i r="2">
      <x v="1"/>
      <x v="3"/>
    </i>
    <i r="2">
      <x v="2"/>
      <x v="6"/>
    </i>
    <i r="2">
      <x v="3"/>
      <x v="2"/>
    </i>
    <i r="2">
      <x v="4"/>
      <x v="1"/>
    </i>
    <i r="2">
      <x v="5"/>
      <x v="4"/>
    </i>
    <i r="2">
      <x v="6"/>
      <x v="5"/>
    </i>
    <i r="2">
      <x v="7"/>
      <x v="8"/>
    </i>
    <i>
      <x v="4"/>
      <x v="2"/>
      <x v="4"/>
      <x v="1"/>
    </i>
    <i>
      <x v="5"/>
      <x/>
      <x v="8"/>
      <x v="7"/>
    </i>
    <i>
      <x v="6"/>
      <x v="6"/>
      <x v="9"/>
      <x v="9"/>
    </i>
  </rowItems>
  <colFields count="1">
    <field x="-2"/>
  </colFields>
  <colItems count="2">
    <i>
      <x/>
    </i>
    <i i="1">
      <x v="1"/>
    </i>
  </colItems>
  <dataFields count="2">
    <dataField name="Sum of DB apgr., EUR" fld="8" baseField="0" baseItem="0"/>
    <dataField name="Sum of KR apgr., EUR" fld="9" baseField="0" baseItem="0"/>
  </dataFields>
  <formats count="2">
    <format dxfId="1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6" name="Kontu apgrozījums - izdevumi" displayName="Kontu_apgrozījums___izdevumi" comment="b509ca73-7091-463d-a912-f9babd0d7a70" ref="A2:K39" totalsRowShown="0" dataDxfId="13">
  <autoFilter ref="A2:K39"/>
  <tableColumns count="11">
    <tableColumn id="1" name="Kon.Kods" dataDxfId="12"/>
    <tableColumn id="2" name="Kon.Nosaukums" dataDxfId="11"/>
    <tableColumn id="3" name="Kon.Grp.Kods" dataDxfId="10"/>
    <tableColumn id="4" name="Kon.Grp.Nosaukums" dataDxfId="9"/>
    <tableColumn id="5" name="Kon.Apg.Izmp.Kods" dataDxfId="8"/>
    <tableColumn id="6" name="Kon.Apg.Izmp.Nosaukums" dataDxfId="7"/>
    <tableColumn id="7" name="Kon.Apg.Izmp.Izmp.Gr.Kods" dataDxfId="6"/>
    <tableColumn id="8" name="Kon.Apg.Izmp.Izmp.Gr.Nosaukums" dataDxfId="5"/>
    <tableColumn id="9" name="DB apgr., EUR" dataDxfId="4"/>
    <tableColumn id="10" name="KR apgr., EUR" dataDxfId="3"/>
    <tableColumn id="11" name="Apgrozījuma valūt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9"/>
  <sheetViews>
    <sheetView workbookViewId="0">
      <selection activeCell="D16" sqref="D16"/>
    </sheetView>
  </sheetViews>
  <sheetFormatPr defaultRowHeight="15" x14ac:dyDescent="0.25"/>
  <cols>
    <col min="1" max="1" width="11.28515625" customWidth="1"/>
    <col min="2" max="2" width="17.140625" customWidth="1"/>
    <col min="3" max="3" width="14.7109375" customWidth="1"/>
    <col min="4" max="4" width="50.28515625" bestFit="1" customWidth="1"/>
    <col min="5" max="5" width="20" customWidth="1"/>
    <col min="6" max="6" width="25.85546875" customWidth="1"/>
    <col min="7" max="7" width="27.28515625" customWidth="1"/>
    <col min="8" max="8" width="33.28515625" customWidth="1"/>
    <col min="9" max="10" width="14.7109375" customWidth="1"/>
    <col min="11" max="11" width="19.7109375" customWidth="1"/>
    <col min="12" max="13" width="14.7109375" customWidth="1"/>
    <col min="14" max="14" width="13.42578125" customWidth="1"/>
    <col min="15" max="15" width="13.28515625" customWidth="1"/>
    <col min="16" max="16" width="19.7109375" customWidth="1"/>
    <col min="17" max="17" width="18" customWidth="1"/>
  </cols>
  <sheetData>
    <row r="1" spans="1:11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t="s">
        <v>0</v>
      </c>
      <c r="B2" t="s">
        <v>1</v>
      </c>
      <c r="C2" t="s">
        <v>72</v>
      </c>
      <c r="D2" t="s">
        <v>86</v>
      </c>
      <c r="E2" t="s">
        <v>2</v>
      </c>
      <c r="F2" t="s">
        <v>3</v>
      </c>
      <c r="G2" t="s">
        <v>73</v>
      </c>
      <c r="H2" t="s">
        <v>87</v>
      </c>
      <c r="I2" t="s">
        <v>4</v>
      </c>
      <c r="J2" t="s">
        <v>5</v>
      </c>
      <c r="K2" t="s">
        <v>6</v>
      </c>
    </row>
    <row r="3" spans="1:11" x14ac:dyDescent="0.25">
      <c r="A3" s="1" t="s">
        <v>7</v>
      </c>
      <c r="B3" s="1" t="s">
        <v>8</v>
      </c>
      <c r="C3" s="1" t="s">
        <v>74</v>
      </c>
      <c r="D3" s="1" t="s">
        <v>88</v>
      </c>
      <c r="E3" s="1" t="s">
        <v>10</v>
      </c>
      <c r="F3" s="1" t="s">
        <v>11</v>
      </c>
      <c r="G3" s="1" t="s">
        <v>75</v>
      </c>
      <c r="H3" s="1" t="s">
        <v>89</v>
      </c>
      <c r="I3" s="2">
        <v>58</v>
      </c>
      <c r="J3" s="2"/>
      <c r="K3" s="1" t="s">
        <v>12</v>
      </c>
    </row>
    <row r="4" spans="1:11" x14ac:dyDescent="0.25">
      <c r="A4" s="1" t="s">
        <v>7</v>
      </c>
      <c r="B4" s="1" t="s">
        <v>8</v>
      </c>
      <c r="C4" s="1" t="s">
        <v>74</v>
      </c>
      <c r="D4" s="1" t="s">
        <v>88</v>
      </c>
      <c r="E4" s="1" t="s">
        <v>13</v>
      </c>
      <c r="F4" s="1" t="s">
        <v>14</v>
      </c>
      <c r="G4" s="1" t="s">
        <v>75</v>
      </c>
      <c r="H4" s="1" t="s">
        <v>89</v>
      </c>
      <c r="I4" s="2">
        <v>84</v>
      </c>
      <c r="J4" s="2"/>
      <c r="K4" s="1" t="s">
        <v>12</v>
      </c>
    </row>
    <row r="5" spans="1:11" x14ac:dyDescent="0.25">
      <c r="A5" s="1" t="s">
        <v>7</v>
      </c>
      <c r="B5" s="1" t="s">
        <v>8</v>
      </c>
      <c r="C5" s="1" t="s">
        <v>74</v>
      </c>
      <c r="D5" s="1" t="s">
        <v>88</v>
      </c>
      <c r="E5" s="1" t="s">
        <v>15</v>
      </c>
      <c r="F5" s="1" t="s">
        <v>16</v>
      </c>
      <c r="G5" s="1" t="s">
        <v>75</v>
      </c>
      <c r="H5" s="1" t="s">
        <v>89</v>
      </c>
      <c r="I5" s="2">
        <v>98</v>
      </c>
      <c r="J5" s="2"/>
      <c r="K5" s="1" t="s">
        <v>12</v>
      </c>
    </row>
    <row r="6" spans="1:11" x14ac:dyDescent="0.25">
      <c r="A6" s="1" t="s">
        <v>7</v>
      </c>
      <c r="B6" s="1" t="s">
        <v>8</v>
      </c>
      <c r="C6" s="1" t="s">
        <v>74</v>
      </c>
      <c r="D6" s="1" t="s">
        <v>88</v>
      </c>
      <c r="E6" s="1" t="s">
        <v>17</v>
      </c>
      <c r="F6" s="1" t="s">
        <v>18</v>
      </c>
      <c r="G6" s="1" t="s">
        <v>76</v>
      </c>
      <c r="H6" s="1" t="s">
        <v>90</v>
      </c>
      <c r="I6" s="2">
        <v>486</v>
      </c>
      <c r="J6" s="2"/>
      <c r="K6" s="1" t="s">
        <v>12</v>
      </c>
    </row>
    <row r="7" spans="1:11" x14ac:dyDescent="0.25">
      <c r="A7" s="1" t="s">
        <v>7</v>
      </c>
      <c r="B7" s="1" t="s">
        <v>8</v>
      </c>
      <c r="C7" s="1" t="s">
        <v>74</v>
      </c>
      <c r="D7" s="1" t="s">
        <v>88</v>
      </c>
      <c r="E7" s="1" t="s">
        <v>19</v>
      </c>
      <c r="F7" s="1" t="s">
        <v>20</v>
      </c>
      <c r="G7" s="1" t="s">
        <v>77</v>
      </c>
      <c r="H7" s="1" t="s">
        <v>91</v>
      </c>
      <c r="I7" s="2">
        <v>84</v>
      </c>
      <c r="J7" s="2"/>
      <c r="K7" s="1" t="s">
        <v>12</v>
      </c>
    </row>
    <row r="8" spans="1:11" x14ac:dyDescent="0.25">
      <c r="A8" s="1" t="s">
        <v>7</v>
      </c>
      <c r="B8" s="1" t="s">
        <v>8</v>
      </c>
      <c r="C8" s="1" t="s">
        <v>74</v>
      </c>
      <c r="D8" s="1" t="s">
        <v>88</v>
      </c>
      <c r="E8" s="1" t="s">
        <v>21</v>
      </c>
      <c r="F8" s="1" t="s">
        <v>22</v>
      </c>
      <c r="G8" s="1" t="s">
        <v>77</v>
      </c>
      <c r="H8" s="1" t="s">
        <v>91</v>
      </c>
      <c r="I8" s="2">
        <v>5</v>
      </c>
      <c r="J8" s="2"/>
      <c r="K8" s="1" t="s">
        <v>12</v>
      </c>
    </row>
    <row r="9" spans="1:11" x14ac:dyDescent="0.25">
      <c r="A9" s="1" t="s">
        <v>7</v>
      </c>
      <c r="B9" s="1" t="s">
        <v>8</v>
      </c>
      <c r="C9" s="1" t="s">
        <v>74</v>
      </c>
      <c r="D9" s="1" t="s">
        <v>88</v>
      </c>
      <c r="E9" s="1" t="s">
        <v>23</v>
      </c>
      <c r="F9" s="1" t="s">
        <v>24</v>
      </c>
      <c r="G9" s="1" t="s">
        <v>78</v>
      </c>
      <c r="H9" s="1" t="s">
        <v>92</v>
      </c>
      <c r="I9" s="2">
        <v>84</v>
      </c>
      <c r="J9" s="2"/>
      <c r="K9" s="1" t="s">
        <v>12</v>
      </c>
    </row>
    <row r="10" spans="1:11" x14ac:dyDescent="0.25">
      <c r="A10" s="1" t="s">
        <v>25</v>
      </c>
      <c r="B10" s="1" t="s">
        <v>26</v>
      </c>
      <c r="C10" s="1" t="s">
        <v>79</v>
      </c>
      <c r="D10" s="1" t="s">
        <v>93</v>
      </c>
      <c r="E10" s="1" t="s">
        <v>27</v>
      </c>
      <c r="F10" s="1" t="s">
        <v>28</v>
      </c>
      <c r="G10" s="1" t="s">
        <v>80</v>
      </c>
      <c r="H10" s="1" t="s">
        <v>94</v>
      </c>
      <c r="I10" s="2">
        <v>51</v>
      </c>
      <c r="J10" s="2"/>
      <c r="K10" s="1" t="s">
        <v>12</v>
      </c>
    </row>
    <row r="11" spans="1:11" x14ac:dyDescent="0.25">
      <c r="A11" s="1" t="s">
        <v>29</v>
      </c>
      <c r="B11" s="1" t="s">
        <v>30</v>
      </c>
      <c r="C11" s="1" t="s">
        <v>79</v>
      </c>
      <c r="D11" s="1" t="s">
        <v>93</v>
      </c>
      <c r="E11" s="1" t="s">
        <v>31</v>
      </c>
      <c r="F11" s="1" t="s">
        <v>32</v>
      </c>
      <c r="G11" s="1" t="s">
        <v>81</v>
      </c>
      <c r="H11" s="1" t="s">
        <v>95</v>
      </c>
      <c r="I11" s="2">
        <v>54</v>
      </c>
      <c r="J11" s="2"/>
      <c r="K11" s="1" t="s">
        <v>12</v>
      </c>
    </row>
    <row r="12" spans="1:11" x14ac:dyDescent="0.25">
      <c r="A12" s="1" t="s">
        <v>33</v>
      </c>
      <c r="B12" s="1" t="s">
        <v>34</v>
      </c>
      <c r="C12" s="1" t="s">
        <v>82</v>
      </c>
      <c r="D12" s="1" t="s">
        <v>96</v>
      </c>
      <c r="E12" s="1" t="s">
        <v>10</v>
      </c>
      <c r="F12" s="1" t="s">
        <v>11</v>
      </c>
      <c r="G12" s="1" t="s">
        <v>75</v>
      </c>
      <c r="H12" s="1" t="s">
        <v>89</v>
      </c>
      <c r="I12" s="2">
        <v>489</v>
      </c>
      <c r="J12" s="2"/>
      <c r="K12" s="1" t="s">
        <v>12</v>
      </c>
    </row>
    <row r="13" spans="1:11" x14ac:dyDescent="0.25">
      <c r="A13" s="1" t="s">
        <v>33</v>
      </c>
      <c r="B13" s="1" t="s">
        <v>34</v>
      </c>
      <c r="C13" s="1" t="s">
        <v>82</v>
      </c>
      <c r="D13" s="1" t="s">
        <v>96</v>
      </c>
      <c r="E13" s="1" t="s">
        <v>13</v>
      </c>
      <c r="F13" s="1" t="s">
        <v>14</v>
      </c>
      <c r="G13" s="1" t="s">
        <v>75</v>
      </c>
      <c r="H13" s="1" t="s">
        <v>89</v>
      </c>
      <c r="I13" s="2">
        <v>198</v>
      </c>
      <c r="J13" s="2"/>
      <c r="K13" s="1" t="s">
        <v>12</v>
      </c>
    </row>
    <row r="14" spans="1:11" x14ac:dyDescent="0.25">
      <c r="A14" s="1" t="s">
        <v>33</v>
      </c>
      <c r="B14" s="1" t="s">
        <v>34</v>
      </c>
      <c r="C14" s="1" t="s">
        <v>82</v>
      </c>
      <c r="D14" s="1" t="s">
        <v>96</v>
      </c>
      <c r="E14" s="1" t="s">
        <v>15</v>
      </c>
      <c r="F14" s="1" t="s">
        <v>16</v>
      </c>
      <c r="G14" s="1" t="s">
        <v>75</v>
      </c>
      <c r="H14" s="1" t="s">
        <v>89</v>
      </c>
      <c r="I14" s="2">
        <v>98</v>
      </c>
      <c r="J14" s="2"/>
      <c r="K14" s="1" t="s">
        <v>12</v>
      </c>
    </row>
    <row r="15" spans="1:11" x14ac:dyDescent="0.25">
      <c r="A15" s="1" t="s">
        <v>33</v>
      </c>
      <c r="B15" s="1" t="s">
        <v>34</v>
      </c>
      <c r="C15" s="1" t="s">
        <v>82</v>
      </c>
      <c r="D15" s="1" t="s">
        <v>96</v>
      </c>
      <c r="E15" s="1" t="s">
        <v>35</v>
      </c>
      <c r="F15" s="1" t="s">
        <v>36</v>
      </c>
      <c r="G15" s="1" t="s">
        <v>76</v>
      </c>
      <c r="H15" s="1" t="s">
        <v>90</v>
      </c>
      <c r="I15" s="2">
        <v>55</v>
      </c>
      <c r="J15" s="2"/>
      <c r="K15" s="1" t="s">
        <v>12</v>
      </c>
    </row>
    <row r="16" spans="1:11" x14ac:dyDescent="0.25">
      <c r="A16" s="1" t="s">
        <v>33</v>
      </c>
      <c r="B16" s="1" t="s">
        <v>34</v>
      </c>
      <c r="C16" s="1" t="s">
        <v>82</v>
      </c>
      <c r="D16" s="1" t="s">
        <v>96</v>
      </c>
      <c r="E16" s="1" t="s">
        <v>17</v>
      </c>
      <c r="F16" s="1" t="s">
        <v>18</v>
      </c>
      <c r="G16" s="1" t="s">
        <v>76</v>
      </c>
      <c r="H16" s="1" t="s">
        <v>90</v>
      </c>
      <c r="I16" s="2">
        <v>252</v>
      </c>
      <c r="J16" s="2"/>
      <c r="K16" s="1" t="s">
        <v>12</v>
      </c>
    </row>
    <row r="17" spans="1:11" x14ac:dyDescent="0.25">
      <c r="A17" s="1" t="s">
        <v>33</v>
      </c>
      <c r="B17" s="1" t="s">
        <v>34</v>
      </c>
      <c r="C17" s="1" t="s">
        <v>82</v>
      </c>
      <c r="D17" s="1" t="s">
        <v>96</v>
      </c>
      <c r="E17" s="1" t="s">
        <v>37</v>
      </c>
      <c r="F17" s="1" t="s">
        <v>38</v>
      </c>
      <c r="G17" s="1" t="s">
        <v>76</v>
      </c>
      <c r="H17" s="1" t="s">
        <v>90</v>
      </c>
      <c r="I17" s="2">
        <v>15</v>
      </c>
      <c r="J17" s="2"/>
      <c r="K17" s="1" t="s">
        <v>12</v>
      </c>
    </row>
    <row r="18" spans="1:11" x14ac:dyDescent="0.25">
      <c r="A18" s="1" t="s">
        <v>33</v>
      </c>
      <c r="B18" s="1" t="s">
        <v>34</v>
      </c>
      <c r="C18" s="1" t="s">
        <v>82</v>
      </c>
      <c r="D18" s="1" t="s">
        <v>96</v>
      </c>
      <c r="E18" s="1" t="s">
        <v>19</v>
      </c>
      <c r="F18" s="1" t="s">
        <v>20</v>
      </c>
      <c r="G18" s="1" t="s">
        <v>77</v>
      </c>
      <c r="H18" s="1" t="s">
        <v>91</v>
      </c>
      <c r="I18" s="2">
        <v>68</v>
      </c>
      <c r="J18" s="2"/>
      <c r="K18" s="1" t="s">
        <v>12</v>
      </c>
    </row>
    <row r="19" spans="1:11" x14ac:dyDescent="0.25">
      <c r="A19" s="1" t="s">
        <v>33</v>
      </c>
      <c r="B19" s="1" t="s">
        <v>34</v>
      </c>
      <c r="C19" s="1" t="s">
        <v>82</v>
      </c>
      <c r="D19" s="1" t="s">
        <v>96</v>
      </c>
      <c r="E19" s="1" t="s">
        <v>21</v>
      </c>
      <c r="F19" s="1" t="s">
        <v>22</v>
      </c>
      <c r="G19" s="1" t="s">
        <v>77</v>
      </c>
      <c r="H19" s="1" t="s">
        <v>91</v>
      </c>
      <c r="I19" s="2">
        <v>23</v>
      </c>
      <c r="J19" s="2"/>
      <c r="K19" s="1" t="s">
        <v>12</v>
      </c>
    </row>
    <row r="20" spans="1:11" x14ac:dyDescent="0.25">
      <c r="A20" s="1" t="s">
        <v>33</v>
      </c>
      <c r="B20" s="1" t="s">
        <v>34</v>
      </c>
      <c r="C20" s="1" t="s">
        <v>82</v>
      </c>
      <c r="D20" s="1" t="s">
        <v>96</v>
      </c>
      <c r="E20" s="1" t="s">
        <v>39</v>
      </c>
      <c r="F20" s="1" t="s">
        <v>40</v>
      </c>
      <c r="G20" s="1" t="s">
        <v>77</v>
      </c>
      <c r="H20" s="1" t="s">
        <v>91</v>
      </c>
      <c r="I20" s="2">
        <v>62</v>
      </c>
      <c r="J20" s="2"/>
      <c r="K20" s="1" t="s">
        <v>12</v>
      </c>
    </row>
    <row r="21" spans="1:11" x14ac:dyDescent="0.25">
      <c r="A21" s="1" t="s">
        <v>33</v>
      </c>
      <c r="B21" s="1" t="s">
        <v>34</v>
      </c>
      <c r="C21" s="1" t="s">
        <v>82</v>
      </c>
      <c r="D21" s="1" t="s">
        <v>96</v>
      </c>
      <c r="E21" s="1" t="s">
        <v>41</v>
      </c>
      <c r="F21" s="1" t="s">
        <v>42</v>
      </c>
      <c r="G21" s="1" t="s">
        <v>78</v>
      </c>
      <c r="H21" s="1" t="s">
        <v>92</v>
      </c>
      <c r="I21" s="2">
        <v>52</v>
      </c>
      <c r="J21" s="2"/>
      <c r="K21" s="1" t="s">
        <v>12</v>
      </c>
    </row>
    <row r="22" spans="1:11" x14ac:dyDescent="0.25">
      <c r="A22" s="1" t="s">
        <v>33</v>
      </c>
      <c r="B22" s="1" t="s">
        <v>34</v>
      </c>
      <c r="C22" s="1" t="s">
        <v>82</v>
      </c>
      <c r="D22" s="1" t="s">
        <v>96</v>
      </c>
      <c r="E22" s="1" t="s">
        <v>23</v>
      </c>
      <c r="F22" s="1" t="s">
        <v>24</v>
      </c>
      <c r="G22" s="1" t="s">
        <v>78</v>
      </c>
      <c r="H22" s="1" t="s">
        <v>92</v>
      </c>
      <c r="I22" s="2">
        <v>74</v>
      </c>
      <c r="J22" s="2"/>
      <c r="K22" s="1" t="s">
        <v>12</v>
      </c>
    </row>
    <row r="23" spans="1:11" x14ac:dyDescent="0.25">
      <c r="A23" s="1" t="s">
        <v>33</v>
      </c>
      <c r="B23" s="1" t="s">
        <v>34</v>
      </c>
      <c r="C23" s="1" t="s">
        <v>82</v>
      </c>
      <c r="D23" s="1" t="s">
        <v>96</v>
      </c>
      <c r="E23" s="1" t="s">
        <v>43</v>
      </c>
      <c r="F23" s="1" t="s">
        <v>44</v>
      </c>
      <c r="G23" s="1" t="s">
        <v>78</v>
      </c>
      <c r="H23" s="1" t="s">
        <v>92</v>
      </c>
      <c r="I23" s="2">
        <v>14</v>
      </c>
      <c r="J23" s="2"/>
      <c r="K23" s="1" t="s">
        <v>12</v>
      </c>
    </row>
    <row r="24" spans="1:11" ht="30" x14ac:dyDescent="0.25">
      <c r="A24" s="1" t="s">
        <v>33</v>
      </c>
      <c r="B24" s="1" t="s">
        <v>34</v>
      </c>
      <c r="C24" s="1" t="s">
        <v>82</v>
      </c>
      <c r="D24" s="1" t="s">
        <v>96</v>
      </c>
      <c r="E24" s="1" t="s">
        <v>45</v>
      </c>
      <c r="F24" s="3" t="s">
        <v>46</v>
      </c>
      <c r="G24" s="1" t="s">
        <v>81</v>
      </c>
      <c r="H24" s="1" t="s">
        <v>95</v>
      </c>
      <c r="I24" s="2">
        <v>56</v>
      </c>
      <c r="J24" s="2"/>
      <c r="K24" s="1" t="s">
        <v>12</v>
      </c>
    </row>
    <row r="25" spans="1:11" x14ac:dyDescent="0.25">
      <c r="A25" s="1" t="s">
        <v>33</v>
      </c>
      <c r="B25" s="1" t="s">
        <v>34</v>
      </c>
      <c r="C25" s="1" t="s">
        <v>82</v>
      </c>
      <c r="D25" s="1" t="s">
        <v>96</v>
      </c>
      <c r="E25" s="1" t="s">
        <v>31</v>
      </c>
      <c r="F25" s="1" t="s">
        <v>32</v>
      </c>
      <c r="G25" s="1" t="s">
        <v>81</v>
      </c>
      <c r="H25" s="1" t="s">
        <v>95</v>
      </c>
      <c r="I25" s="2">
        <v>16</v>
      </c>
      <c r="J25" s="2"/>
      <c r="K25" s="1" t="s">
        <v>12</v>
      </c>
    </row>
    <row r="26" spans="1:11" x14ac:dyDescent="0.25">
      <c r="A26" s="1" t="s">
        <v>33</v>
      </c>
      <c r="B26" s="1" t="s">
        <v>34</v>
      </c>
      <c r="C26" s="1" t="s">
        <v>82</v>
      </c>
      <c r="D26" s="1" t="s">
        <v>96</v>
      </c>
      <c r="E26" s="1" t="s">
        <v>47</v>
      </c>
      <c r="F26" s="1" t="s">
        <v>48</v>
      </c>
      <c r="G26" s="1" t="s">
        <v>81</v>
      </c>
      <c r="H26" s="1" t="s">
        <v>95</v>
      </c>
      <c r="I26" s="2">
        <v>135</v>
      </c>
      <c r="J26" s="2"/>
      <c r="K26" s="1" t="s">
        <v>12</v>
      </c>
    </row>
    <row r="27" spans="1:11" x14ac:dyDescent="0.25">
      <c r="A27" s="1" t="s">
        <v>33</v>
      </c>
      <c r="B27" s="1" t="s">
        <v>34</v>
      </c>
      <c r="C27" s="1" t="s">
        <v>82</v>
      </c>
      <c r="D27" s="1" t="s">
        <v>96</v>
      </c>
      <c r="E27" s="1" t="s">
        <v>49</v>
      </c>
      <c r="F27" s="1" t="s">
        <v>50</v>
      </c>
      <c r="G27" s="1" t="s">
        <v>83</v>
      </c>
      <c r="H27" s="1" t="s">
        <v>97</v>
      </c>
      <c r="I27" s="2">
        <v>44</v>
      </c>
      <c r="J27" s="2"/>
      <c r="K27" s="1" t="s">
        <v>12</v>
      </c>
    </row>
    <row r="28" spans="1:11" x14ac:dyDescent="0.25">
      <c r="A28" s="1" t="s">
        <v>33</v>
      </c>
      <c r="B28" s="1" t="s">
        <v>34</v>
      </c>
      <c r="C28" s="1" t="s">
        <v>82</v>
      </c>
      <c r="D28" s="1" t="s">
        <v>96</v>
      </c>
      <c r="E28" s="1" t="s">
        <v>51</v>
      </c>
      <c r="F28" s="1" t="s">
        <v>52</v>
      </c>
      <c r="G28" s="1" t="s">
        <v>83</v>
      </c>
      <c r="H28" s="1" t="s">
        <v>97</v>
      </c>
      <c r="I28" s="2">
        <v>84</v>
      </c>
      <c r="J28" s="2"/>
      <c r="K28" s="1" t="s">
        <v>12</v>
      </c>
    </row>
    <row r="29" spans="1:11" x14ac:dyDescent="0.25">
      <c r="A29" s="1" t="s">
        <v>33</v>
      </c>
      <c r="B29" s="1" t="s">
        <v>34</v>
      </c>
      <c r="C29" s="1" t="s">
        <v>82</v>
      </c>
      <c r="D29" s="1" t="s">
        <v>96</v>
      </c>
      <c r="E29" s="1" t="s">
        <v>53</v>
      </c>
      <c r="F29" s="1" t="s">
        <v>54</v>
      </c>
      <c r="G29" s="1" t="s">
        <v>83</v>
      </c>
      <c r="H29" s="1" t="s">
        <v>97</v>
      </c>
      <c r="I29" s="2">
        <v>45</v>
      </c>
      <c r="J29" s="2"/>
      <c r="K29" s="1" t="s">
        <v>12</v>
      </c>
    </row>
    <row r="30" spans="1:11" x14ac:dyDescent="0.25">
      <c r="A30" s="1" t="s">
        <v>33</v>
      </c>
      <c r="B30" s="1" t="s">
        <v>34</v>
      </c>
      <c r="C30" s="1" t="s">
        <v>82</v>
      </c>
      <c r="D30" s="1" t="s">
        <v>96</v>
      </c>
      <c r="E30" s="1" t="s">
        <v>55</v>
      </c>
      <c r="F30" s="1" t="s">
        <v>56</v>
      </c>
      <c r="G30" s="1" t="s">
        <v>80</v>
      </c>
      <c r="H30" s="1" t="s">
        <v>94</v>
      </c>
      <c r="I30" s="2">
        <v>548</v>
      </c>
      <c r="J30" s="2"/>
      <c r="K30" s="1" t="s">
        <v>12</v>
      </c>
    </row>
    <row r="31" spans="1:11" x14ac:dyDescent="0.25">
      <c r="A31" s="1" t="s">
        <v>33</v>
      </c>
      <c r="B31" s="1" t="s">
        <v>34</v>
      </c>
      <c r="C31" s="1" t="s">
        <v>82</v>
      </c>
      <c r="D31" s="1" t="s">
        <v>96</v>
      </c>
      <c r="E31" s="1" t="s">
        <v>27</v>
      </c>
      <c r="F31" s="1" t="s">
        <v>28</v>
      </c>
      <c r="G31" s="1" t="s">
        <v>80</v>
      </c>
      <c r="H31" s="1" t="s">
        <v>94</v>
      </c>
      <c r="I31" s="2">
        <v>564</v>
      </c>
      <c r="J31" s="2"/>
      <c r="K31" s="1" t="s">
        <v>12</v>
      </c>
    </row>
    <row r="32" spans="1:11" x14ac:dyDescent="0.25">
      <c r="A32" s="1" t="s">
        <v>33</v>
      </c>
      <c r="B32" s="1" t="s">
        <v>34</v>
      </c>
      <c r="C32" s="1" t="s">
        <v>82</v>
      </c>
      <c r="D32" s="1" t="s">
        <v>96</v>
      </c>
      <c r="E32" s="1" t="s">
        <v>57</v>
      </c>
      <c r="F32" s="1" t="s">
        <v>58</v>
      </c>
      <c r="G32" s="1" t="s">
        <v>80</v>
      </c>
      <c r="H32" s="1" t="s">
        <v>94</v>
      </c>
      <c r="I32" s="2">
        <v>102</v>
      </c>
      <c r="J32" s="2"/>
      <c r="K32" s="1" t="s">
        <v>12</v>
      </c>
    </row>
    <row r="33" spans="1:11" x14ac:dyDescent="0.25">
      <c r="A33" s="1" t="s">
        <v>33</v>
      </c>
      <c r="B33" s="1" t="s">
        <v>34</v>
      </c>
      <c r="C33" s="1" t="s">
        <v>82</v>
      </c>
      <c r="D33" s="1" t="s">
        <v>96</v>
      </c>
      <c r="E33" s="1" t="s">
        <v>59</v>
      </c>
      <c r="F33" s="1" t="s">
        <v>60</v>
      </c>
      <c r="G33" s="1" t="s">
        <v>84</v>
      </c>
      <c r="H33" s="1" t="s">
        <v>98</v>
      </c>
      <c r="I33" s="2">
        <v>89</v>
      </c>
      <c r="J33" s="2"/>
      <c r="K33" s="1" t="s">
        <v>12</v>
      </c>
    </row>
    <row r="34" spans="1:11" x14ac:dyDescent="0.25">
      <c r="A34" s="1" t="s">
        <v>33</v>
      </c>
      <c r="B34" s="1" t="s">
        <v>34</v>
      </c>
      <c r="C34" s="1" t="s">
        <v>82</v>
      </c>
      <c r="D34" s="1" t="s">
        <v>96</v>
      </c>
      <c r="E34" s="1" t="s">
        <v>61</v>
      </c>
      <c r="F34" s="1" t="s">
        <v>62</v>
      </c>
      <c r="G34" s="1" t="s">
        <v>84</v>
      </c>
      <c r="H34" s="1" t="s">
        <v>98</v>
      </c>
      <c r="I34" s="2">
        <v>56</v>
      </c>
      <c r="J34" s="2"/>
      <c r="K34" s="1" t="s">
        <v>12</v>
      </c>
    </row>
    <row r="35" spans="1:11" x14ac:dyDescent="0.25">
      <c r="A35" s="1" t="s">
        <v>33</v>
      </c>
      <c r="B35" s="1" t="s">
        <v>34</v>
      </c>
      <c r="C35" s="1" t="s">
        <v>82</v>
      </c>
      <c r="D35" s="1" t="s">
        <v>96</v>
      </c>
      <c r="E35" s="1" t="s">
        <v>63</v>
      </c>
      <c r="F35" s="1" t="s">
        <v>64</v>
      </c>
      <c r="G35" s="1" t="s">
        <v>84</v>
      </c>
      <c r="H35" s="1" t="s">
        <v>98</v>
      </c>
      <c r="I35" s="2">
        <v>52</v>
      </c>
      <c r="J35" s="2"/>
      <c r="K35" s="1" t="s">
        <v>12</v>
      </c>
    </row>
    <row r="36" spans="1:11" ht="30" x14ac:dyDescent="0.25">
      <c r="A36" s="1" t="s">
        <v>65</v>
      </c>
      <c r="B36" s="1" t="s">
        <v>66</v>
      </c>
      <c r="C36" s="1" t="s">
        <v>85</v>
      </c>
      <c r="D36" s="1" t="s">
        <v>99</v>
      </c>
      <c r="E36" s="1" t="s">
        <v>45</v>
      </c>
      <c r="F36" s="3" t="s">
        <v>46</v>
      </c>
      <c r="G36" s="1" t="s">
        <v>81</v>
      </c>
      <c r="H36" s="1" t="s">
        <v>95</v>
      </c>
      <c r="I36" s="2">
        <v>515</v>
      </c>
      <c r="J36" s="2"/>
      <c r="K36" s="1" t="s">
        <v>12</v>
      </c>
    </row>
    <row r="37" spans="1:11" x14ac:dyDescent="0.25">
      <c r="A37" s="1" t="s">
        <v>65</v>
      </c>
      <c r="B37" s="1" t="s">
        <v>66</v>
      </c>
      <c r="C37" s="1" t="s">
        <v>85</v>
      </c>
      <c r="D37" s="1" t="s">
        <v>99</v>
      </c>
      <c r="E37" s="1" t="s">
        <v>31</v>
      </c>
      <c r="F37" s="1" t="s">
        <v>32</v>
      </c>
      <c r="G37" s="1" t="s">
        <v>81</v>
      </c>
      <c r="H37" s="1" t="s">
        <v>95</v>
      </c>
      <c r="I37" s="2">
        <v>177</v>
      </c>
      <c r="J37" s="2"/>
      <c r="K37" s="1" t="s">
        <v>12</v>
      </c>
    </row>
    <row r="38" spans="1:11" x14ac:dyDescent="0.25">
      <c r="A38" s="1" t="s">
        <v>65</v>
      </c>
      <c r="B38" s="1" t="s">
        <v>66</v>
      </c>
      <c r="C38" s="1" t="s">
        <v>85</v>
      </c>
      <c r="D38" s="1" t="s">
        <v>99</v>
      </c>
      <c r="E38" s="1" t="s">
        <v>47</v>
      </c>
      <c r="F38" s="1" t="s">
        <v>48</v>
      </c>
      <c r="G38" s="1" t="s">
        <v>81</v>
      </c>
      <c r="H38" s="1" t="s">
        <v>95</v>
      </c>
      <c r="I38" s="2">
        <v>522</v>
      </c>
      <c r="J38" s="2"/>
      <c r="K38" s="1" t="s">
        <v>12</v>
      </c>
    </row>
    <row r="39" spans="1:11" x14ac:dyDescent="0.25">
      <c r="A39" s="1" t="s">
        <v>67</v>
      </c>
      <c r="B39" s="1" t="s">
        <v>68</v>
      </c>
      <c r="C39" s="1" t="s">
        <v>85</v>
      </c>
      <c r="D39" s="1" t="s">
        <v>99</v>
      </c>
      <c r="E39" s="1" t="s">
        <v>69</v>
      </c>
      <c r="F39" s="1" t="s">
        <v>70</v>
      </c>
      <c r="G39" s="1" t="s">
        <v>9</v>
      </c>
      <c r="H39" s="1" t="s">
        <v>100</v>
      </c>
      <c r="I39" s="2">
        <v>1789</v>
      </c>
      <c r="J39" s="2"/>
      <c r="K39" s="1" t="s">
        <v>12</v>
      </c>
    </row>
  </sheetData>
  <mergeCells count="1">
    <mergeCell ref="A1:K1"/>
  </mergeCells>
  <pageMargins left="0.7" right="0.7" top="0.75" bottom="0.75" header="0.3" footer="0.3"/>
  <pageSetup paperSize="9" orientation="portrait" r:id="rId1"/>
  <customProperties>
    <customPr name="b509ca73-7091-463d-a912-f9babd0d7a70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11" sqref="A11"/>
    </sheetView>
  </sheetViews>
  <sheetFormatPr defaultRowHeight="15" x14ac:dyDescent="0.25"/>
  <cols>
    <col min="1" max="1" width="50.28515625" customWidth="1"/>
    <col min="2" max="2" width="46.28515625" bestFit="1" customWidth="1"/>
  </cols>
  <sheetData>
    <row r="3" spans="1:2" x14ac:dyDescent="0.25">
      <c r="A3" s="4" t="s">
        <v>0</v>
      </c>
      <c r="B3" s="4" t="s">
        <v>1</v>
      </c>
    </row>
    <row r="4" spans="1:2" x14ac:dyDescent="0.25">
      <c r="A4" t="s">
        <v>7</v>
      </c>
      <c r="B4" t="s">
        <v>8</v>
      </c>
    </row>
    <row r="5" spans="1:2" x14ac:dyDescent="0.25">
      <c r="A5" t="s">
        <v>25</v>
      </c>
      <c r="B5" t="s">
        <v>26</v>
      </c>
    </row>
    <row r="6" spans="1:2" x14ac:dyDescent="0.25">
      <c r="A6" t="s">
        <v>29</v>
      </c>
      <c r="B6" t="s">
        <v>30</v>
      </c>
    </row>
    <row r="7" spans="1:2" x14ac:dyDescent="0.25">
      <c r="A7" t="s">
        <v>33</v>
      </c>
      <c r="B7" t="s">
        <v>34</v>
      </c>
    </row>
    <row r="8" spans="1:2" x14ac:dyDescent="0.25">
      <c r="A8" t="s">
        <v>65</v>
      </c>
      <c r="B8" t="s">
        <v>66</v>
      </c>
    </row>
    <row r="9" spans="1:2" x14ac:dyDescent="0.25">
      <c r="A9" t="s">
        <v>67</v>
      </c>
      <c r="B9" t="s">
        <v>68</v>
      </c>
    </row>
    <row r="10" spans="1:2" x14ac:dyDescent="0.25">
      <c r="A10" t="s">
        <v>101</v>
      </c>
      <c r="B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A3" sqref="A3:F3"/>
    </sheetView>
  </sheetViews>
  <sheetFormatPr defaultRowHeight="15" x14ac:dyDescent="0.25"/>
  <cols>
    <col min="1" max="1" width="11.28515625" bestFit="1" customWidth="1"/>
    <col min="2" max="2" width="50.28515625" bestFit="1" customWidth="1"/>
    <col min="3" max="3" width="27.28515625" bestFit="1" customWidth="1"/>
    <col min="4" max="4" width="33.28515625" bestFit="1" customWidth="1"/>
    <col min="5" max="5" width="19.28515625" bestFit="1" customWidth="1"/>
    <col min="6" max="6" width="19.140625" bestFit="1" customWidth="1"/>
  </cols>
  <sheetData>
    <row r="3" spans="1:6" x14ac:dyDescent="0.25">
      <c r="A3" s="4" t="s">
        <v>0</v>
      </c>
      <c r="B3" s="4" t="s">
        <v>1</v>
      </c>
      <c r="C3" s="4" t="s">
        <v>73</v>
      </c>
      <c r="D3" s="4" t="s">
        <v>87</v>
      </c>
      <c r="E3" t="s">
        <v>102</v>
      </c>
      <c r="F3" t="s">
        <v>103</v>
      </c>
    </row>
    <row r="4" spans="1:6" x14ac:dyDescent="0.25">
      <c r="A4" t="s">
        <v>7</v>
      </c>
      <c r="B4" t="s">
        <v>8</v>
      </c>
      <c r="C4" t="s">
        <v>75</v>
      </c>
      <c r="D4" t="s">
        <v>89</v>
      </c>
      <c r="E4" s="5">
        <v>240</v>
      </c>
      <c r="F4" s="5"/>
    </row>
    <row r="5" spans="1:6" x14ac:dyDescent="0.25">
      <c r="A5" t="s">
        <v>7</v>
      </c>
      <c r="B5" t="s">
        <v>8</v>
      </c>
      <c r="C5" t="s">
        <v>76</v>
      </c>
      <c r="D5" t="s">
        <v>90</v>
      </c>
      <c r="E5" s="5">
        <v>486</v>
      </c>
      <c r="F5" s="5"/>
    </row>
    <row r="6" spans="1:6" x14ac:dyDescent="0.25">
      <c r="A6" t="s">
        <v>7</v>
      </c>
      <c r="B6" t="s">
        <v>8</v>
      </c>
      <c r="C6" t="s">
        <v>77</v>
      </c>
      <c r="D6" t="s">
        <v>91</v>
      </c>
      <c r="E6" s="5">
        <v>89</v>
      </c>
      <c r="F6" s="5"/>
    </row>
    <row r="7" spans="1:6" x14ac:dyDescent="0.25">
      <c r="A7" t="s">
        <v>7</v>
      </c>
      <c r="B7" t="s">
        <v>8</v>
      </c>
      <c r="C7" t="s">
        <v>78</v>
      </c>
      <c r="D7" t="s">
        <v>92</v>
      </c>
      <c r="E7" s="5">
        <v>84</v>
      </c>
      <c r="F7" s="5"/>
    </row>
    <row r="8" spans="1:6" x14ac:dyDescent="0.25">
      <c r="A8" t="s">
        <v>25</v>
      </c>
      <c r="B8" t="s">
        <v>26</v>
      </c>
      <c r="C8" t="s">
        <v>80</v>
      </c>
      <c r="D8" t="s">
        <v>94</v>
      </c>
      <c r="E8" s="5">
        <v>51</v>
      </c>
      <c r="F8" s="5"/>
    </row>
    <row r="9" spans="1:6" x14ac:dyDescent="0.25">
      <c r="A9" t="s">
        <v>29</v>
      </c>
      <c r="B9" t="s">
        <v>30</v>
      </c>
      <c r="C9" t="s">
        <v>81</v>
      </c>
      <c r="D9" t="s">
        <v>95</v>
      </c>
      <c r="E9" s="5">
        <v>54</v>
      </c>
      <c r="F9" s="5"/>
    </row>
    <row r="10" spans="1:6" x14ac:dyDescent="0.25">
      <c r="A10" t="s">
        <v>33</v>
      </c>
      <c r="B10" t="s">
        <v>34</v>
      </c>
      <c r="C10" t="s">
        <v>75</v>
      </c>
      <c r="D10" t="s">
        <v>89</v>
      </c>
      <c r="E10" s="5">
        <v>785</v>
      </c>
      <c r="F10" s="5"/>
    </row>
    <row r="11" spans="1:6" x14ac:dyDescent="0.25">
      <c r="A11" t="s">
        <v>33</v>
      </c>
      <c r="B11" t="s">
        <v>34</v>
      </c>
      <c r="C11" t="s">
        <v>76</v>
      </c>
      <c r="D11" t="s">
        <v>90</v>
      </c>
      <c r="E11" s="5">
        <v>322</v>
      </c>
      <c r="F11" s="5"/>
    </row>
    <row r="12" spans="1:6" x14ac:dyDescent="0.25">
      <c r="A12" t="s">
        <v>33</v>
      </c>
      <c r="B12" t="s">
        <v>34</v>
      </c>
      <c r="C12" t="s">
        <v>77</v>
      </c>
      <c r="D12" t="s">
        <v>91</v>
      </c>
      <c r="E12" s="5">
        <v>153</v>
      </c>
      <c r="F12" s="5"/>
    </row>
    <row r="13" spans="1:6" x14ac:dyDescent="0.25">
      <c r="A13" t="s">
        <v>33</v>
      </c>
      <c r="B13" t="s">
        <v>34</v>
      </c>
      <c r="C13" t="s">
        <v>78</v>
      </c>
      <c r="D13" t="s">
        <v>92</v>
      </c>
      <c r="E13" s="5">
        <v>140</v>
      </c>
      <c r="F13" s="5"/>
    </row>
    <row r="14" spans="1:6" x14ac:dyDescent="0.25">
      <c r="A14" t="s">
        <v>33</v>
      </c>
      <c r="B14" t="s">
        <v>34</v>
      </c>
      <c r="C14" t="s">
        <v>81</v>
      </c>
      <c r="D14" t="s">
        <v>95</v>
      </c>
      <c r="E14" s="5">
        <v>207</v>
      </c>
      <c r="F14" s="5"/>
    </row>
    <row r="15" spans="1:6" x14ac:dyDescent="0.25">
      <c r="A15" t="s">
        <v>33</v>
      </c>
      <c r="B15" t="s">
        <v>34</v>
      </c>
      <c r="C15" t="s">
        <v>83</v>
      </c>
      <c r="D15" t="s">
        <v>97</v>
      </c>
      <c r="E15" s="5">
        <v>173</v>
      </c>
      <c r="F15" s="5"/>
    </row>
    <row r="16" spans="1:6" x14ac:dyDescent="0.25">
      <c r="A16" t="s">
        <v>33</v>
      </c>
      <c r="B16" t="s">
        <v>34</v>
      </c>
      <c r="C16" t="s">
        <v>80</v>
      </c>
      <c r="D16" t="s">
        <v>94</v>
      </c>
      <c r="E16" s="5">
        <v>1214</v>
      </c>
      <c r="F16" s="5"/>
    </row>
    <row r="17" spans="1:6" x14ac:dyDescent="0.25">
      <c r="A17" t="s">
        <v>33</v>
      </c>
      <c r="B17" t="s">
        <v>34</v>
      </c>
      <c r="C17" t="s">
        <v>84</v>
      </c>
      <c r="D17" t="s">
        <v>98</v>
      </c>
      <c r="E17" s="5">
        <v>197</v>
      </c>
      <c r="F17" s="5"/>
    </row>
    <row r="18" spans="1:6" x14ac:dyDescent="0.25">
      <c r="A18" t="s">
        <v>65</v>
      </c>
      <c r="B18" t="s">
        <v>66</v>
      </c>
      <c r="C18" t="s">
        <v>81</v>
      </c>
      <c r="D18" t="s">
        <v>95</v>
      </c>
      <c r="E18" s="5">
        <v>1214</v>
      </c>
      <c r="F18" s="5"/>
    </row>
    <row r="19" spans="1:6" x14ac:dyDescent="0.25">
      <c r="A19" t="s">
        <v>67</v>
      </c>
      <c r="B19" t="s">
        <v>68</v>
      </c>
      <c r="C19" t="s">
        <v>9</v>
      </c>
      <c r="D19" t="s">
        <v>100</v>
      </c>
      <c r="E19" s="5">
        <v>1789</v>
      </c>
      <c r="F19" s="5"/>
    </row>
    <row r="20" spans="1:6" x14ac:dyDescent="0.25">
      <c r="A20" t="s">
        <v>101</v>
      </c>
      <c r="B20" t="s">
        <v>101</v>
      </c>
      <c r="C20" t="s">
        <v>101</v>
      </c>
      <c r="D20" t="s">
        <v>101</v>
      </c>
      <c r="E20" s="5"/>
      <c r="F2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56"/>
  <sheetViews>
    <sheetView workbookViewId="0">
      <selection activeCell="G7" sqref="G7"/>
    </sheetView>
  </sheetViews>
  <sheetFormatPr defaultRowHeight="15" x14ac:dyDescent="0.25"/>
  <cols>
    <col min="1" max="1" width="10.5703125" customWidth="1"/>
    <col min="2" max="2" width="55.85546875" customWidth="1"/>
    <col min="3" max="3" width="13.28515625" customWidth="1"/>
    <col min="4" max="4" width="19.28515625" customWidth="1"/>
    <col min="5" max="6" width="14.28515625" customWidth="1"/>
  </cols>
  <sheetData>
    <row r="2" spans="1:6" x14ac:dyDescent="0.25">
      <c r="A2" s="7" t="s">
        <v>0</v>
      </c>
      <c r="B2" s="7" t="s">
        <v>1</v>
      </c>
      <c r="C2" s="7" t="s">
        <v>104</v>
      </c>
      <c r="D2" s="7" t="s">
        <v>105</v>
      </c>
      <c r="E2" s="7" t="s">
        <v>106</v>
      </c>
      <c r="F2" s="7" t="s">
        <v>107</v>
      </c>
    </row>
    <row r="3" spans="1:6" x14ac:dyDescent="0.25">
      <c r="A3" t="str">
        <f>IF(OR('Pivot_Apkopotā atskaite'!$A4="",'Pivot_Apkopotā atskaite'!$A4="(blank)"),"",'Pivot_Apkopotā atskaite'!A4)</f>
        <v>711</v>
      </c>
      <c r="B3" t="str">
        <f>IF(OR('Pivot_Apkopotā atskaite'!$A4="",'Pivot_Apkopotā atskaite'!$A4="(blank)"),"",'Pivot_Apkopotā atskaite'!B4)</f>
        <v>Izejvielu un materiālu iepirkšanas un piegādes izdevumi</v>
      </c>
      <c r="C3" t="str">
        <f>IF(OR('Pivot_Apkopotā atskaite'!$A4="",'Pivot_Apkopotā atskaite'!$A4="(blank)"),"",'Pivot_Apkopotā atskaite'!C4)</f>
        <v>A001</v>
      </c>
      <c r="D3" t="str">
        <f>IF(OR('Pivot_Apkopotā atskaite'!$A4="",'Pivot_Apkopotā atskaite'!$A4="(blank)"),"",'Pivot_Apkopotā atskaite'!D4)</f>
        <v>Automašīnas</v>
      </c>
      <c r="E3" s="8">
        <f>IF(OR('Pivot_Apkopotā atskaite'!$A4="",'Pivot_Apkopotā atskaite'!$A4="(blank)"),"",'Pivot_Apkopotā atskaite'!E4)</f>
        <v>240</v>
      </c>
      <c r="F3" t="str">
        <f>IF(LEFT(C3,1)="A","1",IF(LEFT(C3,1)="O","2",""))</f>
        <v>1</v>
      </c>
    </row>
    <row r="4" spans="1:6" x14ac:dyDescent="0.25">
      <c r="A4" t="str">
        <f>IF(OR('Pivot_Apkopotā atskaite'!$A5="",'Pivot_Apkopotā atskaite'!$A5="(blank)"),"",'Pivot_Apkopotā atskaite'!A5)</f>
        <v>711</v>
      </c>
      <c r="B4" t="str">
        <f>IF(OR('Pivot_Apkopotā atskaite'!$A5="",'Pivot_Apkopotā atskaite'!$A5="(blank)"),"",'Pivot_Apkopotā atskaite'!B5)</f>
        <v>Izejvielu un materiālu iepirkšanas un piegādes izdevumi</v>
      </c>
      <c r="C4" t="str">
        <f>IF(OR('Pivot_Apkopotā atskaite'!$A5="",'Pivot_Apkopotā atskaite'!$A5="(blank)"),"",'Pivot_Apkopotā atskaite'!C5)</f>
        <v>A002</v>
      </c>
      <c r="D4" t="str">
        <f>IF(OR('Pivot_Apkopotā atskaite'!$A5="",'Pivot_Apkopotā atskaite'!$A5="(blank)"),"",'Pivot_Apkopotā atskaite'!D5)</f>
        <v>Kravas mašīnas</v>
      </c>
      <c r="E4" s="8">
        <f>IF(OR('Pivot_Apkopotā atskaite'!$A5="",'Pivot_Apkopotā atskaite'!$A5="(blank)"),"",'Pivot_Apkopotā atskaite'!E5)</f>
        <v>486</v>
      </c>
      <c r="F4" t="str">
        <f t="shared" ref="F4:F56" si="0">IF(LEFT(C4,1)="A","1",IF(LEFT(C4,1)="O","2",""))</f>
        <v>1</v>
      </c>
    </row>
    <row r="5" spans="1:6" x14ac:dyDescent="0.25">
      <c r="A5" t="str">
        <f>IF(OR('Pivot_Apkopotā atskaite'!$A6="",'Pivot_Apkopotā atskaite'!$A6="(blank)"),"",'Pivot_Apkopotā atskaite'!A6)</f>
        <v>711</v>
      </c>
      <c r="B5" t="str">
        <f>IF(OR('Pivot_Apkopotā atskaite'!$A6="",'Pivot_Apkopotā atskaite'!$A6="(blank)"),"",'Pivot_Apkopotā atskaite'!B6)</f>
        <v>Izejvielu un materiālu iepirkšanas un piegādes izdevumi</v>
      </c>
      <c r="C5" t="str">
        <f>IF(OR('Pivot_Apkopotā atskaite'!$A6="",'Pivot_Apkopotā atskaite'!$A6="(blank)"),"",'Pivot_Apkopotā atskaite'!C6)</f>
        <v>A003</v>
      </c>
      <c r="D5" t="str">
        <f>IF(OR('Pivot_Apkopotā atskaite'!$A6="",'Pivot_Apkopotā atskaite'!$A6="(blank)"),"",'Pivot_Apkopotā atskaite'!D6)</f>
        <v>Traktori</v>
      </c>
      <c r="E5" s="8">
        <f>IF(OR('Pivot_Apkopotā atskaite'!$A6="",'Pivot_Apkopotā atskaite'!$A6="(blank)"),"",'Pivot_Apkopotā atskaite'!E6)</f>
        <v>89</v>
      </c>
      <c r="F5" t="str">
        <f t="shared" si="0"/>
        <v>1</v>
      </c>
    </row>
    <row r="6" spans="1:6" x14ac:dyDescent="0.25">
      <c r="A6" t="str">
        <f>IF(OR('Pivot_Apkopotā atskaite'!$A7="",'Pivot_Apkopotā atskaite'!$A7="(blank)"),"",'Pivot_Apkopotā atskaite'!A7)</f>
        <v>711</v>
      </c>
      <c r="B6" t="str">
        <f>IF(OR('Pivot_Apkopotā atskaite'!$A7="",'Pivot_Apkopotā atskaite'!$A7="(blank)"),"",'Pivot_Apkopotā atskaite'!B7)</f>
        <v>Izejvielu un materiālu iepirkšanas un piegādes izdevumi</v>
      </c>
      <c r="C6" t="str">
        <f>IF(OR('Pivot_Apkopotā atskaite'!$A7="",'Pivot_Apkopotā atskaite'!$A7="(blank)"),"",'Pivot_Apkopotā atskaite'!C7)</f>
        <v>A004</v>
      </c>
      <c r="D6" t="str">
        <f>IF(OR('Pivot_Apkopotā atskaite'!$A7="",'Pivot_Apkopotā atskaite'!$A7="(blank)"),"",'Pivot_Apkopotā atskaite'!D7)</f>
        <v>Ģeneratori</v>
      </c>
      <c r="E6" s="8">
        <f>IF(OR('Pivot_Apkopotā atskaite'!$A7="",'Pivot_Apkopotā atskaite'!$A7="(blank)"),"",'Pivot_Apkopotā atskaite'!E7)</f>
        <v>84</v>
      </c>
      <c r="F6" t="str">
        <f t="shared" si="0"/>
        <v>1</v>
      </c>
    </row>
    <row r="7" spans="1:6" x14ac:dyDescent="0.25">
      <c r="A7" t="str">
        <f>IF(OR('Pivot_Apkopotā atskaite'!$A8="",'Pivot_Apkopotā atskaite'!$A8="(blank)"),"",'Pivot_Apkopotā atskaite'!A8)</f>
        <v>721</v>
      </c>
      <c r="B7" t="str">
        <f>IF(OR('Pivot_Apkopotā atskaite'!$A8="",'Pivot_Apkopotā atskaite'!$A8="(blank)"),"",'Pivot_Apkopotā atskaite'!B8)</f>
        <v>Strādnieku algas</v>
      </c>
      <c r="C7" t="str">
        <f>IF(OR('Pivot_Apkopotā atskaite'!$A8="",'Pivot_Apkopotā atskaite'!$A8="(blank)"),"",'Pivot_Apkopotā atskaite'!C8)</f>
        <v>O003</v>
      </c>
      <c r="D7" t="str">
        <f>IF(OR('Pivot_Apkopotā atskaite'!$A8="",'Pivot_Apkopotā atskaite'!$A8="(blank)"),"",'Pivot_Apkopotā atskaite'!D8)</f>
        <v>Torņi</v>
      </c>
      <c r="E7" s="8">
        <f>IF(OR('Pivot_Apkopotā atskaite'!$A8="",'Pivot_Apkopotā atskaite'!$A8="(blank)"),"",'Pivot_Apkopotā atskaite'!E8)</f>
        <v>51</v>
      </c>
      <c r="F7" t="str">
        <f t="shared" si="0"/>
        <v>2</v>
      </c>
    </row>
    <row r="8" spans="1:6" x14ac:dyDescent="0.25">
      <c r="A8" t="str">
        <f>IF(OR('Pivot_Apkopotā atskaite'!$A9="",'Pivot_Apkopotā atskaite'!$A9="(blank)"),"",'Pivot_Apkopotā atskaite'!A9)</f>
        <v>722</v>
      </c>
      <c r="B8" t="str">
        <f>IF(OR('Pivot_Apkopotā atskaite'!$A9="",'Pivot_Apkopotā atskaite'!$A9="(blank)"),"",'Pivot_Apkopotā atskaite'!B9)</f>
        <v>Pārvaldes personāla un administratīvā personāla algas</v>
      </c>
      <c r="C8" t="str">
        <f>IF(OR('Pivot_Apkopotā atskaite'!$A9="",'Pivot_Apkopotā atskaite'!$A9="(blank)"),"",'Pivot_Apkopotā atskaite'!C9)</f>
        <v>O001</v>
      </c>
      <c r="D8" t="str">
        <f>IF(OR('Pivot_Apkopotā atskaite'!$A9="",'Pivot_Apkopotā atskaite'!$A9="(blank)"),"",'Pivot_Apkopotā atskaite'!D9)</f>
        <v>Būves (ēkas)</v>
      </c>
      <c r="E8" s="8">
        <f>IF(OR('Pivot_Apkopotā atskaite'!$A9="",'Pivot_Apkopotā atskaite'!$A9="(blank)"),"",'Pivot_Apkopotā atskaite'!E9)</f>
        <v>54</v>
      </c>
      <c r="F8" t="str">
        <f t="shared" si="0"/>
        <v>2</v>
      </c>
    </row>
    <row r="9" spans="1:6" x14ac:dyDescent="0.25">
      <c r="A9" t="str">
        <f>IF(OR('Pivot_Apkopotā atskaite'!$A10="",'Pivot_Apkopotā atskaite'!$A10="(blank)"),"",'Pivot_Apkopotā atskaite'!A10)</f>
        <v>742</v>
      </c>
      <c r="B9" t="str">
        <f>IF(OR('Pivot_Apkopotā atskaite'!$A10="",'Pivot_Apkopotā atskaite'!$A10="(blank)"),"",'Pivot_Apkopotā atskaite'!B10)</f>
        <v>Pamatlīdzekļu nolietojums</v>
      </c>
      <c r="C9" t="str">
        <f>IF(OR('Pivot_Apkopotā atskaite'!$A10="",'Pivot_Apkopotā atskaite'!$A10="(blank)"),"",'Pivot_Apkopotā atskaite'!C10)</f>
        <v>A001</v>
      </c>
      <c r="D9" t="str">
        <f>IF(OR('Pivot_Apkopotā atskaite'!$A10="",'Pivot_Apkopotā atskaite'!$A10="(blank)"),"",'Pivot_Apkopotā atskaite'!D10)</f>
        <v>Automašīnas</v>
      </c>
      <c r="E9" s="8">
        <f>IF(OR('Pivot_Apkopotā atskaite'!$A10="",'Pivot_Apkopotā atskaite'!$A10="(blank)"),"",'Pivot_Apkopotā atskaite'!E10)</f>
        <v>785</v>
      </c>
      <c r="F9" t="str">
        <f t="shared" si="0"/>
        <v>1</v>
      </c>
    </row>
    <row r="10" spans="1:6" x14ac:dyDescent="0.25">
      <c r="A10" t="str">
        <f>IF(OR('Pivot_Apkopotā atskaite'!$A11="",'Pivot_Apkopotā atskaite'!$A11="(blank)"),"",'Pivot_Apkopotā atskaite'!A11)</f>
        <v>742</v>
      </c>
      <c r="B10" t="str">
        <f>IF(OR('Pivot_Apkopotā atskaite'!$A11="",'Pivot_Apkopotā atskaite'!$A11="(blank)"),"",'Pivot_Apkopotā atskaite'!B11)</f>
        <v>Pamatlīdzekļu nolietojums</v>
      </c>
      <c r="C10" t="str">
        <f>IF(OR('Pivot_Apkopotā atskaite'!$A11="",'Pivot_Apkopotā atskaite'!$A11="(blank)"),"",'Pivot_Apkopotā atskaite'!C11)</f>
        <v>A002</v>
      </c>
      <c r="D10" t="str">
        <f>IF(OR('Pivot_Apkopotā atskaite'!$A11="",'Pivot_Apkopotā atskaite'!$A11="(blank)"),"",'Pivot_Apkopotā atskaite'!D11)</f>
        <v>Kravas mašīnas</v>
      </c>
      <c r="E10" s="8">
        <f>IF(OR('Pivot_Apkopotā atskaite'!$A11="",'Pivot_Apkopotā atskaite'!$A11="(blank)"),"",'Pivot_Apkopotā atskaite'!E11)</f>
        <v>322</v>
      </c>
      <c r="F10" t="str">
        <f t="shared" si="0"/>
        <v>1</v>
      </c>
    </row>
    <row r="11" spans="1:6" x14ac:dyDescent="0.25">
      <c r="A11" t="str">
        <f>IF(OR('Pivot_Apkopotā atskaite'!$A12="",'Pivot_Apkopotā atskaite'!$A12="(blank)"),"",'Pivot_Apkopotā atskaite'!A12)</f>
        <v>742</v>
      </c>
      <c r="B11" t="str">
        <f>IF(OR('Pivot_Apkopotā atskaite'!$A12="",'Pivot_Apkopotā atskaite'!$A12="(blank)"),"",'Pivot_Apkopotā atskaite'!B12)</f>
        <v>Pamatlīdzekļu nolietojums</v>
      </c>
      <c r="C11" t="str">
        <f>IF(OR('Pivot_Apkopotā atskaite'!$A12="",'Pivot_Apkopotā atskaite'!$A12="(blank)"),"",'Pivot_Apkopotā atskaite'!C12)</f>
        <v>A003</v>
      </c>
      <c r="D11" t="str">
        <f>IF(OR('Pivot_Apkopotā atskaite'!$A12="",'Pivot_Apkopotā atskaite'!$A12="(blank)"),"",'Pivot_Apkopotā atskaite'!D12)</f>
        <v>Traktori</v>
      </c>
      <c r="E11" s="8">
        <f>IF(OR('Pivot_Apkopotā atskaite'!$A12="",'Pivot_Apkopotā atskaite'!$A12="(blank)"),"",'Pivot_Apkopotā atskaite'!E12)</f>
        <v>153</v>
      </c>
      <c r="F11" t="str">
        <f t="shared" si="0"/>
        <v>1</v>
      </c>
    </row>
    <row r="12" spans="1:6" x14ac:dyDescent="0.25">
      <c r="A12" t="str">
        <f>IF(OR('Pivot_Apkopotā atskaite'!$A13="",'Pivot_Apkopotā atskaite'!$A13="(blank)"),"",'Pivot_Apkopotā atskaite'!A13)</f>
        <v>742</v>
      </c>
      <c r="B12" t="str">
        <f>IF(OR('Pivot_Apkopotā atskaite'!$A13="",'Pivot_Apkopotā atskaite'!$A13="(blank)"),"",'Pivot_Apkopotā atskaite'!B13)</f>
        <v>Pamatlīdzekļu nolietojums</v>
      </c>
      <c r="C12" t="str">
        <f>IF(OR('Pivot_Apkopotā atskaite'!$A13="",'Pivot_Apkopotā atskaite'!$A13="(blank)"),"",'Pivot_Apkopotā atskaite'!C13)</f>
        <v>A004</v>
      </c>
      <c r="D12" t="str">
        <f>IF(OR('Pivot_Apkopotā atskaite'!$A13="",'Pivot_Apkopotā atskaite'!$A13="(blank)"),"",'Pivot_Apkopotā atskaite'!D13)</f>
        <v>Ģeneratori</v>
      </c>
      <c r="E12" s="8">
        <f>IF(OR('Pivot_Apkopotā atskaite'!$A13="",'Pivot_Apkopotā atskaite'!$A13="(blank)"),"",'Pivot_Apkopotā atskaite'!E13)</f>
        <v>140</v>
      </c>
      <c r="F12" t="str">
        <f t="shared" si="0"/>
        <v>1</v>
      </c>
    </row>
    <row r="13" spans="1:6" x14ac:dyDescent="0.25">
      <c r="A13" t="str">
        <f>IF(OR('Pivot_Apkopotā atskaite'!$A14="",'Pivot_Apkopotā atskaite'!$A14="(blank)"),"",'Pivot_Apkopotā atskaite'!A14)</f>
        <v>742</v>
      </c>
      <c r="B13" t="str">
        <f>IF(OR('Pivot_Apkopotā atskaite'!$A14="",'Pivot_Apkopotā atskaite'!$A14="(blank)"),"",'Pivot_Apkopotā atskaite'!B14)</f>
        <v>Pamatlīdzekļu nolietojums</v>
      </c>
      <c r="C13" t="str">
        <f>IF(OR('Pivot_Apkopotā atskaite'!$A14="",'Pivot_Apkopotā atskaite'!$A14="(blank)"),"",'Pivot_Apkopotā atskaite'!C14)</f>
        <v>O001</v>
      </c>
      <c r="D13" t="str">
        <f>IF(OR('Pivot_Apkopotā atskaite'!$A14="",'Pivot_Apkopotā atskaite'!$A14="(blank)"),"",'Pivot_Apkopotā atskaite'!D14)</f>
        <v>Būves (ēkas)</v>
      </c>
      <c r="E13" s="8">
        <f>IF(OR('Pivot_Apkopotā atskaite'!$A14="",'Pivot_Apkopotā atskaite'!$A14="(blank)"),"",'Pivot_Apkopotā atskaite'!E14)</f>
        <v>207</v>
      </c>
      <c r="F13" t="str">
        <f t="shared" si="0"/>
        <v>2</v>
      </c>
    </row>
    <row r="14" spans="1:6" x14ac:dyDescent="0.25">
      <c r="A14" t="str">
        <f>IF(OR('Pivot_Apkopotā atskaite'!$A15="",'Pivot_Apkopotā atskaite'!$A15="(blank)"),"",'Pivot_Apkopotā atskaite'!A15)</f>
        <v>742</v>
      </c>
      <c r="B14" t="str">
        <f>IF(OR('Pivot_Apkopotā atskaite'!$A15="",'Pivot_Apkopotā atskaite'!$A15="(blank)"),"",'Pivot_Apkopotā atskaite'!B15)</f>
        <v>Pamatlīdzekļu nolietojums</v>
      </c>
      <c r="C14" t="str">
        <f>IF(OR('Pivot_Apkopotā atskaite'!$A15="",'Pivot_Apkopotā atskaite'!$A15="(blank)"),"",'Pivot_Apkopotā atskaite'!C15)</f>
        <v>O002</v>
      </c>
      <c r="D14" t="str">
        <f>IF(OR('Pivot_Apkopotā atskaite'!$A15="",'Pivot_Apkopotā atskaite'!$A15="(blank)"),"",'Pivot_Apkopotā atskaite'!D15)</f>
        <v>Tilti</v>
      </c>
      <c r="E14" s="8">
        <f>IF(OR('Pivot_Apkopotā atskaite'!$A15="",'Pivot_Apkopotā atskaite'!$A15="(blank)"),"",'Pivot_Apkopotā atskaite'!E15)</f>
        <v>173</v>
      </c>
      <c r="F14" t="str">
        <f t="shared" si="0"/>
        <v>2</v>
      </c>
    </row>
    <row r="15" spans="1:6" x14ac:dyDescent="0.25">
      <c r="A15" t="str">
        <f>IF(OR('Pivot_Apkopotā atskaite'!$A16="",'Pivot_Apkopotā atskaite'!$A16="(blank)"),"",'Pivot_Apkopotā atskaite'!A16)</f>
        <v>742</v>
      </c>
      <c r="B15" t="str">
        <f>IF(OR('Pivot_Apkopotā atskaite'!$A16="",'Pivot_Apkopotā atskaite'!$A16="(blank)"),"",'Pivot_Apkopotā atskaite'!B16)</f>
        <v>Pamatlīdzekļu nolietojums</v>
      </c>
      <c r="C15" t="str">
        <f>IF(OR('Pivot_Apkopotā atskaite'!$A16="",'Pivot_Apkopotā atskaite'!$A16="(blank)"),"",'Pivot_Apkopotā atskaite'!C16)</f>
        <v>O003</v>
      </c>
      <c r="D15" t="str">
        <f>IF(OR('Pivot_Apkopotā atskaite'!$A16="",'Pivot_Apkopotā atskaite'!$A16="(blank)"),"",'Pivot_Apkopotā atskaite'!D16)</f>
        <v>Torņi</v>
      </c>
      <c r="E15" s="8">
        <f>IF(OR('Pivot_Apkopotā atskaite'!$A16="",'Pivot_Apkopotā atskaite'!$A16="(blank)"),"",'Pivot_Apkopotā atskaite'!E16)</f>
        <v>1214</v>
      </c>
      <c r="F15" t="str">
        <f t="shared" si="0"/>
        <v>2</v>
      </c>
    </row>
    <row r="16" spans="1:6" x14ac:dyDescent="0.25">
      <c r="A16" t="str">
        <f>IF(OR('Pivot_Apkopotā atskaite'!$A17="",'Pivot_Apkopotā atskaite'!$A17="(blank)"),"",'Pivot_Apkopotā atskaite'!A17)</f>
        <v>742</v>
      </c>
      <c r="B16" t="str">
        <f>IF(OR('Pivot_Apkopotā atskaite'!$A17="",'Pivot_Apkopotā atskaite'!$A17="(blank)"),"",'Pivot_Apkopotā atskaite'!B17)</f>
        <v>Pamatlīdzekļu nolietojums</v>
      </c>
      <c r="C16" t="str">
        <f>IF(OR('Pivot_Apkopotā atskaite'!$A17="",'Pivot_Apkopotā atskaite'!$A17="(blank)"),"",'Pivot_Apkopotā atskaite'!C17)</f>
        <v>O004</v>
      </c>
      <c r="D16" t="str">
        <f>IF(OR('Pivot_Apkopotā atskaite'!$A17="",'Pivot_Apkopotā atskaite'!$A17="(blank)"),"",'Pivot_Apkopotā atskaite'!D17)</f>
        <v>Zemes vienības</v>
      </c>
      <c r="E16" s="8">
        <f>IF(OR('Pivot_Apkopotā atskaite'!$A17="",'Pivot_Apkopotā atskaite'!$A17="(blank)"),"",'Pivot_Apkopotā atskaite'!E17)</f>
        <v>197</v>
      </c>
      <c r="F16" t="str">
        <f t="shared" si="0"/>
        <v>2</v>
      </c>
    </row>
    <row r="17" spans="1:6" x14ac:dyDescent="0.25">
      <c r="A17" t="str">
        <f>IF(OR('Pivot_Apkopotā atskaite'!$A18="",'Pivot_Apkopotā atskaite'!$A18="(blank)"),"",'Pivot_Apkopotā atskaite'!A18)</f>
        <v>772</v>
      </c>
      <c r="B17" t="str">
        <f>IF(OR('Pivot_Apkopotā atskaite'!$A18="",'Pivot_Apkopotā atskaite'!$A18="(blank)"),"",'Pivot_Apkopotā atskaite'!B18)</f>
        <v>Kantora (biroja) izdevumi</v>
      </c>
      <c r="C17" t="str">
        <f>IF(OR('Pivot_Apkopotā atskaite'!$A18="",'Pivot_Apkopotā atskaite'!$A18="(blank)"),"",'Pivot_Apkopotā atskaite'!C18)</f>
        <v>O001</v>
      </c>
      <c r="D17" t="str">
        <f>IF(OR('Pivot_Apkopotā atskaite'!$A18="",'Pivot_Apkopotā atskaite'!$A18="(blank)"),"",'Pivot_Apkopotā atskaite'!D18)</f>
        <v>Būves (ēkas)</v>
      </c>
      <c r="E17" s="8">
        <f>IF(OR('Pivot_Apkopotā atskaite'!$A18="",'Pivot_Apkopotā atskaite'!$A18="(blank)"),"",'Pivot_Apkopotā atskaite'!E18)</f>
        <v>1214</v>
      </c>
      <c r="F17" t="str">
        <f t="shared" si="0"/>
        <v>2</v>
      </c>
    </row>
    <row r="18" spans="1:6" x14ac:dyDescent="0.25">
      <c r="A18" t="str">
        <f>IF(OR('Pivot_Apkopotā atskaite'!$A19="",'Pivot_Apkopotā atskaite'!$A19="(blank)"),"",'Pivot_Apkopotā atskaite'!A19)</f>
        <v>777</v>
      </c>
      <c r="B18" t="str">
        <f>IF(OR('Pivot_Apkopotā atskaite'!$A19="",'Pivot_Apkopotā atskaite'!$A19="(blank)"),"",'Pivot_Apkopotā atskaite'!B19)</f>
        <v>Citi vadīšanas un administrācijas izdevumi</v>
      </c>
      <c r="C18" t="str">
        <f>IF(OR('Pivot_Apkopotā atskaite'!$A19="",'Pivot_Apkopotā atskaite'!$A19="(blank)"),"",'Pivot_Apkopotā atskaite'!C19)</f>
        <v>V</v>
      </c>
      <c r="D18" t="str">
        <f>IF(OR('Pivot_Apkopotā atskaite'!$A19="",'Pivot_Apkopotā atskaite'!$A19="(blank)"),"",'Pivot_Apkopotā atskaite'!D19)</f>
        <v>Visas izmaksas</v>
      </c>
      <c r="E18" s="8">
        <f>IF(OR('Pivot_Apkopotā atskaite'!$A19="",'Pivot_Apkopotā atskaite'!$A19="(blank)"),"",'Pivot_Apkopotā atskaite'!E19)</f>
        <v>1789</v>
      </c>
      <c r="F18" t="str">
        <f t="shared" si="0"/>
        <v/>
      </c>
    </row>
    <row r="19" spans="1:6" x14ac:dyDescent="0.25">
      <c r="A19" t="str">
        <f>IF(OR('Pivot_Apkopotā atskaite'!$A20="",'Pivot_Apkopotā atskaite'!$A20="(blank)"),"",'Pivot_Apkopotā atskaite'!A20)</f>
        <v/>
      </c>
      <c r="B19" t="str">
        <f>IF(OR('Pivot_Apkopotā atskaite'!$A20="",'Pivot_Apkopotā atskaite'!$A20="(blank)"),"",'Pivot_Apkopotā atskaite'!B20)</f>
        <v/>
      </c>
      <c r="C19" t="str">
        <f>IF(OR('Pivot_Apkopotā atskaite'!$A20="",'Pivot_Apkopotā atskaite'!$A20="(blank)"),"",'Pivot_Apkopotā atskaite'!C20)</f>
        <v/>
      </c>
      <c r="D19" t="str">
        <f>IF(OR('Pivot_Apkopotā atskaite'!$A20="",'Pivot_Apkopotā atskaite'!$A20="(blank)"),"",'Pivot_Apkopotā atskaite'!D20)</f>
        <v/>
      </c>
      <c r="E19" s="8" t="str">
        <f>IF(OR('Pivot_Apkopotā atskaite'!$A20="",'Pivot_Apkopotā atskaite'!$A20="(blank)"),"",'Pivot_Apkopotā atskaite'!E20)</f>
        <v/>
      </c>
      <c r="F19" t="str">
        <f t="shared" si="0"/>
        <v/>
      </c>
    </row>
    <row r="20" spans="1:6" x14ac:dyDescent="0.25">
      <c r="A20" t="str">
        <f>IF(OR('Pivot_Apkopotā atskaite'!$A21="",'Pivot_Apkopotā atskaite'!$A21="(blank)"),"",'Pivot_Apkopotā atskaite'!A21)</f>
        <v/>
      </c>
      <c r="B20" t="str">
        <f>IF(OR('Pivot_Apkopotā atskaite'!$A21="",'Pivot_Apkopotā atskaite'!$A21="(blank)"),"",'Pivot_Apkopotā atskaite'!B21)</f>
        <v/>
      </c>
      <c r="C20" t="str">
        <f>IF(OR('Pivot_Apkopotā atskaite'!$A21="",'Pivot_Apkopotā atskaite'!$A21="(blank)"),"",'Pivot_Apkopotā atskaite'!C21)</f>
        <v/>
      </c>
      <c r="D20" t="str">
        <f>IF(OR('Pivot_Apkopotā atskaite'!$A21="",'Pivot_Apkopotā atskaite'!$A21="(blank)"),"",'Pivot_Apkopotā atskaite'!D21)</f>
        <v/>
      </c>
      <c r="E20" t="str">
        <f>IF(OR('Pivot_Apkopotā atskaite'!$A21="",'Pivot_Apkopotā atskaite'!$A21="(blank)"),"",'Pivot_Apkopotā atskaite'!E21)</f>
        <v/>
      </c>
      <c r="F20" t="str">
        <f t="shared" si="0"/>
        <v/>
      </c>
    </row>
    <row r="21" spans="1:6" x14ac:dyDescent="0.25">
      <c r="A21" t="str">
        <f>IF(OR('Pivot_Apkopotā atskaite'!$A22="",'Pivot_Apkopotā atskaite'!$A22="(blank)"),"",'Pivot_Apkopotā atskaite'!A22)</f>
        <v/>
      </c>
      <c r="B21" t="str">
        <f>IF(OR('Pivot_Apkopotā atskaite'!$A22="",'Pivot_Apkopotā atskaite'!$A22="(blank)"),"",'Pivot_Apkopotā atskaite'!B22)</f>
        <v/>
      </c>
      <c r="C21" t="str">
        <f>IF(OR('Pivot_Apkopotā atskaite'!$A22="",'Pivot_Apkopotā atskaite'!$A22="(blank)"),"",'Pivot_Apkopotā atskaite'!C22)</f>
        <v/>
      </c>
      <c r="D21" t="str">
        <f>IF(OR('Pivot_Apkopotā atskaite'!$A22="",'Pivot_Apkopotā atskaite'!$A22="(blank)"),"",'Pivot_Apkopotā atskaite'!D22)</f>
        <v/>
      </c>
      <c r="E21" t="str">
        <f>IF(OR('Pivot_Apkopotā atskaite'!$A22="",'Pivot_Apkopotā atskaite'!$A22="(blank)"),"",'Pivot_Apkopotā atskaite'!E22)</f>
        <v/>
      </c>
      <c r="F21" t="str">
        <f t="shared" si="0"/>
        <v/>
      </c>
    </row>
    <row r="22" spans="1:6" x14ac:dyDescent="0.25">
      <c r="A22" t="str">
        <f>IF(OR('Pivot_Apkopotā atskaite'!$A23="",'Pivot_Apkopotā atskaite'!$A23="(blank)"),"",'Pivot_Apkopotā atskaite'!A23)</f>
        <v/>
      </c>
      <c r="B22" t="str">
        <f>IF(OR('Pivot_Apkopotā atskaite'!$A23="",'Pivot_Apkopotā atskaite'!$A23="(blank)"),"",'Pivot_Apkopotā atskaite'!B23)</f>
        <v/>
      </c>
      <c r="C22" t="str">
        <f>IF(OR('Pivot_Apkopotā atskaite'!$A23="",'Pivot_Apkopotā atskaite'!$A23="(blank)"),"",'Pivot_Apkopotā atskaite'!C23)</f>
        <v/>
      </c>
      <c r="D22" t="str">
        <f>IF(OR('Pivot_Apkopotā atskaite'!$A23="",'Pivot_Apkopotā atskaite'!$A23="(blank)"),"",'Pivot_Apkopotā atskaite'!D23)</f>
        <v/>
      </c>
      <c r="E22" t="str">
        <f>IF(OR('Pivot_Apkopotā atskaite'!$A23="",'Pivot_Apkopotā atskaite'!$A23="(blank)"),"",'Pivot_Apkopotā atskaite'!E23)</f>
        <v/>
      </c>
      <c r="F22" t="str">
        <f t="shared" si="0"/>
        <v/>
      </c>
    </row>
    <row r="23" spans="1:6" x14ac:dyDescent="0.25">
      <c r="A23" t="str">
        <f>IF(OR('Pivot_Apkopotā atskaite'!$A24="",'Pivot_Apkopotā atskaite'!$A24="(blank)"),"",'Pivot_Apkopotā atskaite'!A24)</f>
        <v/>
      </c>
      <c r="B23" t="str">
        <f>IF(OR('Pivot_Apkopotā atskaite'!$A24="",'Pivot_Apkopotā atskaite'!$A24="(blank)"),"",'Pivot_Apkopotā atskaite'!B24)</f>
        <v/>
      </c>
      <c r="C23" t="str">
        <f>IF(OR('Pivot_Apkopotā atskaite'!$A24="",'Pivot_Apkopotā atskaite'!$A24="(blank)"),"",'Pivot_Apkopotā atskaite'!C24)</f>
        <v/>
      </c>
      <c r="D23" t="str">
        <f>IF(OR('Pivot_Apkopotā atskaite'!$A24="",'Pivot_Apkopotā atskaite'!$A24="(blank)"),"",'Pivot_Apkopotā atskaite'!D24)</f>
        <v/>
      </c>
      <c r="E23" t="str">
        <f>IF(OR('Pivot_Apkopotā atskaite'!$A24="",'Pivot_Apkopotā atskaite'!$A24="(blank)"),"",'Pivot_Apkopotā atskaite'!E24)</f>
        <v/>
      </c>
      <c r="F23" t="str">
        <f t="shared" si="0"/>
        <v/>
      </c>
    </row>
    <row r="24" spans="1:6" x14ac:dyDescent="0.25">
      <c r="A24" t="str">
        <f>IF(OR('Pivot_Apkopotā atskaite'!$A25="",'Pivot_Apkopotā atskaite'!$A25="(blank)"),"",'Pivot_Apkopotā atskaite'!A25)</f>
        <v/>
      </c>
      <c r="B24" t="str">
        <f>IF(OR('Pivot_Apkopotā atskaite'!$A25="",'Pivot_Apkopotā atskaite'!$A25="(blank)"),"",'Pivot_Apkopotā atskaite'!B25)</f>
        <v/>
      </c>
      <c r="C24" t="str">
        <f>IF(OR('Pivot_Apkopotā atskaite'!$A25="",'Pivot_Apkopotā atskaite'!$A25="(blank)"),"",'Pivot_Apkopotā atskaite'!C25)</f>
        <v/>
      </c>
      <c r="D24" t="str">
        <f>IF(OR('Pivot_Apkopotā atskaite'!$A25="",'Pivot_Apkopotā atskaite'!$A25="(blank)"),"",'Pivot_Apkopotā atskaite'!D25)</f>
        <v/>
      </c>
      <c r="E24" t="str">
        <f>IF(OR('Pivot_Apkopotā atskaite'!$A25="",'Pivot_Apkopotā atskaite'!$A25="(blank)"),"",'Pivot_Apkopotā atskaite'!E25)</f>
        <v/>
      </c>
      <c r="F24" t="str">
        <f t="shared" si="0"/>
        <v/>
      </c>
    </row>
    <row r="25" spans="1:6" x14ac:dyDescent="0.25">
      <c r="A25" t="str">
        <f>IF(OR('Pivot_Apkopotā atskaite'!$A26="",'Pivot_Apkopotā atskaite'!$A26="(blank)"),"",'Pivot_Apkopotā atskaite'!A26)</f>
        <v/>
      </c>
      <c r="B25" t="str">
        <f>IF(OR('Pivot_Apkopotā atskaite'!$A26="",'Pivot_Apkopotā atskaite'!$A26="(blank)"),"",'Pivot_Apkopotā atskaite'!B26)</f>
        <v/>
      </c>
      <c r="C25" t="str">
        <f>IF(OR('Pivot_Apkopotā atskaite'!$A26="",'Pivot_Apkopotā atskaite'!$A26="(blank)"),"",'Pivot_Apkopotā atskaite'!C26)</f>
        <v/>
      </c>
      <c r="D25" t="str">
        <f>IF(OR('Pivot_Apkopotā atskaite'!$A26="",'Pivot_Apkopotā atskaite'!$A26="(blank)"),"",'Pivot_Apkopotā atskaite'!D26)</f>
        <v/>
      </c>
      <c r="E25" t="str">
        <f>IF(OR('Pivot_Apkopotā atskaite'!$A26="",'Pivot_Apkopotā atskaite'!$A26="(blank)"),"",'Pivot_Apkopotā atskaite'!E26)</f>
        <v/>
      </c>
      <c r="F25" t="str">
        <f t="shared" si="0"/>
        <v/>
      </c>
    </row>
    <row r="26" spans="1:6" x14ac:dyDescent="0.25">
      <c r="A26" t="str">
        <f>IF(OR('Pivot_Apkopotā atskaite'!$A27="",'Pivot_Apkopotā atskaite'!$A27="(blank)"),"",'Pivot_Apkopotā atskaite'!A27)</f>
        <v/>
      </c>
      <c r="B26" t="str">
        <f>IF(OR('Pivot_Apkopotā atskaite'!$A27="",'Pivot_Apkopotā atskaite'!$A27="(blank)"),"",'Pivot_Apkopotā atskaite'!B27)</f>
        <v/>
      </c>
      <c r="C26" t="str">
        <f>IF(OR('Pivot_Apkopotā atskaite'!$A27="",'Pivot_Apkopotā atskaite'!$A27="(blank)"),"",'Pivot_Apkopotā atskaite'!C27)</f>
        <v/>
      </c>
      <c r="D26" t="str">
        <f>IF(OR('Pivot_Apkopotā atskaite'!$A27="",'Pivot_Apkopotā atskaite'!$A27="(blank)"),"",'Pivot_Apkopotā atskaite'!D27)</f>
        <v/>
      </c>
      <c r="E26" t="str">
        <f>IF(OR('Pivot_Apkopotā atskaite'!$A27="",'Pivot_Apkopotā atskaite'!$A27="(blank)"),"",'Pivot_Apkopotā atskaite'!E27)</f>
        <v/>
      </c>
      <c r="F26" t="str">
        <f t="shared" si="0"/>
        <v/>
      </c>
    </row>
    <row r="27" spans="1:6" x14ac:dyDescent="0.25">
      <c r="A27" t="str">
        <f>IF(OR('Pivot_Apkopotā atskaite'!$A28="",'Pivot_Apkopotā atskaite'!$A28="(blank)"),"",'Pivot_Apkopotā atskaite'!A28)</f>
        <v/>
      </c>
      <c r="B27" t="str">
        <f>IF(OR('Pivot_Apkopotā atskaite'!$A28="",'Pivot_Apkopotā atskaite'!$A28="(blank)"),"",'Pivot_Apkopotā atskaite'!B28)</f>
        <v/>
      </c>
      <c r="C27" t="str">
        <f>IF(OR('Pivot_Apkopotā atskaite'!$A28="",'Pivot_Apkopotā atskaite'!$A28="(blank)"),"",'Pivot_Apkopotā atskaite'!C28)</f>
        <v/>
      </c>
      <c r="D27" t="str">
        <f>IF(OR('Pivot_Apkopotā atskaite'!$A28="",'Pivot_Apkopotā atskaite'!$A28="(blank)"),"",'Pivot_Apkopotā atskaite'!D28)</f>
        <v/>
      </c>
      <c r="E27" t="str">
        <f>IF(OR('Pivot_Apkopotā atskaite'!$A28="",'Pivot_Apkopotā atskaite'!$A28="(blank)"),"",'Pivot_Apkopotā atskaite'!E28)</f>
        <v/>
      </c>
      <c r="F27" t="str">
        <f t="shared" si="0"/>
        <v/>
      </c>
    </row>
    <row r="28" spans="1:6" x14ac:dyDescent="0.25">
      <c r="A28" t="str">
        <f>IF(OR('Pivot_Apkopotā atskaite'!$A29="",'Pivot_Apkopotā atskaite'!$A29="(blank)"),"",'Pivot_Apkopotā atskaite'!A29)</f>
        <v/>
      </c>
      <c r="B28" t="str">
        <f>IF(OR('Pivot_Apkopotā atskaite'!$A29="",'Pivot_Apkopotā atskaite'!$A29="(blank)"),"",'Pivot_Apkopotā atskaite'!B29)</f>
        <v/>
      </c>
      <c r="C28" t="str">
        <f>IF(OR('Pivot_Apkopotā atskaite'!$A29="",'Pivot_Apkopotā atskaite'!$A29="(blank)"),"",'Pivot_Apkopotā atskaite'!C29)</f>
        <v/>
      </c>
      <c r="D28" t="str">
        <f>IF(OR('Pivot_Apkopotā atskaite'!$A29="",'Pivot_Apkopotā atskaite'!$A29="(blank)"),"",'Pivot_Apkopotā atskaite'!D29)</f>
        <v/>
      </c>
      <c r="E28" t="str">
        <f>IF(OR('Pivot_Apkopotā atskaite'!$A29="",'Pivot_Apkopotā atskaite'!$A29="(blank)"),"",'Pivot_Apkopotā atskaite'!E29)</f>
        <v/>
      </c>
      <c r="F28" t="str">
        <f t="shared" si="0"/>
        <v/>
      </c>
    </row>
    <row r="29" spans="1:6" x14ac:dyDescent="0.25">
      <c r="A29" t="str">
        <f>IF(OR('Pivot_Apkopotā atskaite'!$A30="",'Pivot_Apkopotā atskaite'!$A30="(blank)"),"",'Pivot_Apkopotā atskaite'!A30)</f>
        <v/>
      </c>
      <c r="B29" t="str">
        <f>IF(OR('Pivot_Apkopotā atskaite'!$A30="",'Pivot_Apkopotā atskaite'!$A30="(blank)"),"",'Pivot_Apkopotā atskaite'!B30)</f>
        <v/>
      </c>
      <c r="C29" t="str">
        <f>IF(OR('Pivot_Apkopotā atskaite'!$A30="",'Pivot_Apkopotā atskaite'!$A30="(blank)"),"",'Pivot_Apkopotā atskaite'!C30)</f>
        <v/>
      </c>
      <c r="D29" t="str">
        <f>IF(OR('Pivot_Apkopotā atskaite'!$A30="",'Pivot_Apkopotā atskaite'!$A30="(blank)"),"",'Pivot_Apkopotā atskaite'!D30)</f>
        <v/>
      </c>
      <c r="E29" t="str">
        <f>IF(OR('Pivot_Apkopotā atskaite'!$A30="",'Pivot_Apkopotā atskaite'!$A30="(blank)"),"",'Pivot_Apkopotā atskaite'!E30)</f>
        <v/>
      </c>
      <c r="F29" t="str">
        <f t="shared" si="0"/>
        <v/>
      </c>
    </row>
    <row r="30" spans="1:6" x14ac:dyDescent="0.25">
      <c r="A30" t="str">
        <f>IF(OR('Pivot_Apkopotā atskaite'!$A31="",'Pivot_Apkopotā atskaite'!$A31="(blank)"),"",'Pivot_Apkopotā atskaite'!A31)</f>
        <v/>
      </c>
      <c r="B30" t="str">
        <f>IF(OR('Pivot_Apkopotā atskaite'!$A31="",'Pivot_Apkopotā atskaite'!$A31="(blank)"),"",'Pivot_Apkopotā atskaite'!B31)</f>
        <v/>
      </c>
      <c r="C30" t="str">
        <f>IF(OR('Pivot_Apkopotā atskaite'!$A31="",'Pivot_Apkopotā atskaite'!$A31="(blank)"),"",'Pivot_Apkopotā atskaite'!C31)</f>
        <v/>
      </c>
      <c r="D30" t="str">
        <f>IF(OR('Pivot_Apkopotā atskaite'!$A31="",'Pivot_Apkopotā atskaite'!$A31="(blank)"),"",'Pivot_Apkopotā atskaite'!D31)</f>
        <v/>
      </c>
      <c r="E30" t="str">
        <f>IF(OR('Pivot_Apkopotā atskaite'!$A31="",'Pivot_Apkopotā atskaite'!$A31="(blank)"),"",'Pivot_Apkopotā atskaite'!E31)</f>
        <v/>
      </c>
      <c r="F30" t="str">
        <f t="shared" si="0"/>
        <v/>
      </c>
    </row>
    <row r="31" spans="1:6" x14ac:dyDescent="0.25">
      <c r="A31" t="str">
        <f>IF(OR('Pivot_Apkopotā atskaite'!$A32="",'Pivot_Apkopotā atskaite'!$A32="(blank)"),"",'Pivot_Apkopotā atskaite'!A32)</f>
        <v/>
      </c>
      <c r="B31" t="str">
        <f>IF(OR('Pivot_Apkopotā atskaite'!$A32="",'Pivot_Apkopotā atskaite'!$A32="(blank)"),"",'Pivot_Apkopotā atskaite'!B32)</f>
        <v/>
      </c>
      <c r="C31" t="str">
        <f>IF(OR('Pivot_Apkopotā atskaite'!$A32="",'Pivot_Apkopotā atskaite'!$A32="(blank)"),"",'Pivot_Apkopotā atskaite'!C32)</f>
        <v/>
      </c>
      <c r="D31" t="str">
        <f>IF(OR('Pivot_Apkopotā atskaite'!$A32="",'Pivot_Apkopotā atskaite'!$A32="(blank)"),"",'Pivot_Apkopotā atskaite'!D32)</f>
        <v/>
      </c>
      <c r="E31" t="str">
        <f>IF(OR('Pivot_Apkopotā atskaite'!$A32="",'Pivot_Apkopotā atskaite'!$A32="(blank)"),"",'Pivot_Apkopotā atskaite'!E32)</f>
        <v/>
      </c>
      <c r="F31" t="str">
        <f t="shared" si="0"/>
        <v/>
      </c>
    </row>
    <row r="32" spans="1:6" x14ac:dyDescent="0.25">
      <c r="A32" t="str">
        <f>IF(OR('Pivot_Apkopotā atskaite'!$A33="",'Pivot_Apkopotā atskaite'!$A33="(blank)"),"",'Pivot_Apkopotā atskaite'!A33)</f>
        <v/>
      </c>
      <c r="B32" t="str">
        <f>IF(OR('Pivot_Apkopotā atskaite'!$A33="",'Pivot_Apkopotā atskaite'!$A33="(blank)"),"",'Pivot_Apkopotā atskaite'!B33)</f>
        <v/>
      </c>
      <c r="C32" t="str">
        <f>IF(OR('Pivot_Apkopotā atskaite'!$A33="",'Pivot_Apkopotā atskaite'!$A33="(blank)"),"",'Pivot_Apkopotā atskaite'!C33)</f>
        <v/>
      </c>
      <c r="D32" t="str">
        <f>IF(OR('Pivot_Apkopotā atskaite'!$A33="",'Pivot_Apkopotā atskaite'!$A33="(blank)"),"",'Pivot_Apkopotā atskaite'!D33)</f>
        <v/>
      </c>
      <c r="E32" t="str">
        <f>IF(OR('Pivot_Apkopotā atskaite'!$A33="",'Pivot_Apkopotā atskaite'!$A33="(blank)"),"",'Pivot_Apkopotā atskaite'!E33)</f>
        <v/>
      </c>
      <c r="F32" t="str">
        <f t="shared" si="0"/>
        <v/>
      </c>
    </row>
    <row r="33" spans="1:6" x14ac:dyDescent="0.25">
      <c r="A33" t="str">
        <f>IF(OR('Pivot_Apkopotā atskaite'!$A34="",'Pivot_Apkopotā atskaite'!$A34="(blank)"),"",'Pivot_Apkopotā atskaite'!A34)</f>
        <v/>
      </c>
      <c r="B33" t="str">
        <f>IF(OR('Pivot_Apkopotā atskaite'!$A34="",'Pivot_Apkopotā atskaite'!$A34="(blank)"),"",'Pivot_Apkopotā atskaite'!B34)</f>
        <v/>
      </c>
      <c r="C33" t="str">
        <f>IF(OR('Pivot_Apkopotā atskaite'!$A34="",'Pivot_Apkopotā atskaite'!$A34="(blank)"),"",'Pivot_Apkopotā atskaite'!C34)</f>
        <v/>
      </c>
      <c r="D33" t="str">
        <f>IF(OR('Pivot_Apkopotā atskaite'!$A34="",'Pivot_Apkopotā atskaite'!$A34="(blank)"),"",'Pivot_Apkopotā atskaite'!D34)</f>
        <v/>
      </c>
      <c r="E33" t="str">
        <f>IF(OR('Pivot_Apkopotā atskaite'!$A34="",'Pivot_Apkopotā atskaite'!$A34="(blank)"),"",'Pivot_Apkopotā atskaite'!E34)</f>
        <v/>
      </c>
      <c r="F33" t="str">
        <f t="shared" si="0"/>
        <v/>
      </c>
    </row>
    <row r="34" spans="1:6" x14ac:dyDescent="0.25">
      <c r="A34" t="str">
        <f>IF(OR('Pivot_Apkopotā atskaite'!$A35="",'Pivot_Apkopotā atskaite'!$A35="(blank)"),"",'Pivot_Apkopotā atskaite'!A35)</f>
        <v/>
      </c>
      <c r="B34" t="str">
        <f>IF(OR('Pivot_Apkopotā atskaite'!$A35="",'Pivot_Apkopotā atskaite'!$A35="(blank)"),"",'Pivot_Apkopotā atskaite'!B35)</f>
        <v/>
      </c>
      <c r="C34" t="str">
        <f>IF(OR('Pivot_Apkopotā atskaite'!$A35="",'Pivot_Apkopotā atskaite'!$A35="(blank)"),"",'Pivot_Apkopotā atskaite'!C35)</f>
        <v/>
      </c>
      <c r="D34" t="str">
        <f>IF(OR('Pivot_Apkopotā atskaite'!$A35="",'Pivot_Apkopotā atskaite'!$A35="(blank)"),"",'Pivot_Apkopotā atskaite'!D35)</f>
        <v/>
      </c>
      <c r="E34" t="str">
        <f>IF(OR('Pivot_Apkopotā atskaite'!$A35="",'Pivot_Apkopotā atskaite'!$A35="(blank)"),"",'Pivot_Apkopotā atskaite'!E35)</f>
        <v/>
      </c>
      <c r="F34" t="str">
        <f t="shared" si="0"/>
        <v/>
      </c>
    </row>
    <row r="35" spans="1:6" x14ac:dyDescent="0.25">
      <c r="A35" t="str">
        <f>IF(OR('Pivot_Apkopotā atskaite'!$A36="",'Pivot_Apkopotā atskaite'!$A36="(blank)"),"",'Pivot_Apkopotā atskaite'!A36)</f>
        <v/>
      </c>
      <c r="B35" t="str">
        <f>IF(OR('Pivot_Apkopotā atskaite'!$A36="",'Pivot_Apkopotā atskaite'!$A36="(blank)"),"",'Pivot_Apkopotā atskaite'!B36)</f>
        <v/>
      </c>
      <c r="C35" t="str">
        <f>IF(OR('Pivot_Apkopotā atskaite'!$A36="",'Pivot_Apkopotā atskaite'!$A36="(blank)"),"",'Pivot_Apkopotā atskaite'!C36)</f>
        <v/>
      </c>
      <c r="D35" t="str">
        <f>IF(OR('Pivot_Apkopotā atskaite'!$A36="",'Pivot_Apkopotā atskaite'!$A36="(blank)"),"",'Pivot_Apkopotā atskaite'!D36)</f>
        <v/>
      </c>
      <c r="E35" t="str">
        <f>IF(OR('Pivot_Apkopotā atskaite'!$A36="",'Pivot_Apkopotā atskaite'!$A36="(blank)"),"",'Pivot_Apkopotā atskaite'!E36)</f>
        <v/>
      </c>
      <c r="F35" t="str">
        <f t="shared" si="0"/>
        <v/>
      </c>
    </row>
    <row r="36" spans="1:6" x14ac:dyDescent="0.25">
      <c r="A36" t="str">
        <f>IF(OR('Pivot_Apkopotā atskaite'!$A37="",'Pivot_Apkopotā atskaite'!$A37="(blank)"),"",'Pivot_Apkopotā atskaite'!A37)</f>
        <v/>
      </c>
      <c r="B36" t="str">
        <f>IF(OR('Pivot_Apkopotā atskaite'!$A37="",'Pivot_Apkopotā atskaite'!$A37="(blank)"),"",'Pivot_Apkopotā atskaite'!B37)</f>
        <v/>
      </c>
      <c r="C36" t="str">
        <f>IF(OR('Pivot_Apkopotā atskaite'!$A37="",'Pivot_Apkopotā atskaite'!$A37="(blank)"),"",'Pivot_Apkopotā atskaite'!C37)</f>
        <v/>
      </c>
      <c r="D36" t="str">
        <f>IF(OR('Pivot_Apkopotā atskaite'!$A37="",'Pivot_Apkopotā atskaite'!$A37="(blank)"),"",'Pivot_Apkopotā atskaite'!D37)</f>
        <v/>
      </c>
      <c r="E36" t="str">
        <f>IF(OR('Pivot_Apkopotā atskaite'!$A37="",'Pivot_Apkopotā atskaite'!$A37="(blank)"),"",'Pivot_Apkopotā atskaite'!E37)</f>
        <v/>
      </c>
      <c r="F36" t="str">
        <f t="shared" si="0"/>
        <v/>
      </c>
    </row>
    <row r="37" spans="1:6" x14ac:dyDescent="0.25">
      <c r="A37" t="str">
        <f>IF(OR('Pivot_Apkopotā atskaite'!$A38="",'Pivot_Apkopotā atskaite'!$A38="(blank)"),"",'Pivot_Apkopotā atskaite'!A38)</f>
        <v/>
      </c>
      <c r="B37" t="str">
        <f>IF(OR('Pivot_Apkopotā atskaite'!$A38="",'Pivot_Apkopotā atskaite'!$A38="(blank)"),"",'Pivot_Apkopotā atskaite'!B38)</f>
        <v/>
      </c>
      <c r="C37" t="str">
        <f>IF(OR('Pivot_Apkopotā atskaite'!$A38="",'Pivot_Apkopotā atskaite'!$A38="(blank)"),"",'Pivot_Apkopotā atskaite'!C38)</f>
        <v/>
      </c>
      <c r="D37" t="str">
        <f>IF(OR('Pivot_Apkopotā atskaite'!$A38="",'Pivot_Apkopotā atskaite'!$A38="(blank)"),"",'Pivot_Apkopotā atskaite'!D38)</f>
        <v/>
      </c>
      <c r="E37" t="str">
        <f>IF(OR('Pivot_Apkopotā atskaite'!$A38="",'Pivot_Apkopotā atskaite'!$A38="(blank)"),"",'Pivot_Apkopotā atskaite'!E38)</f>
        <v/>
      </c>
      <c r="F37" t="str">
        <f t="shared" si="0"/>
        <v/>
      </c>
    </row>
    <row r="38" spans="1:6" x14ac:dyDescent="0.25">
      <c r="A38" t="str">
        <f>IF(OR('Pivot_Apkopotā atskaite'!$A39="",'Pivot_Apkopotā atskaite'!$A39="(blank)"),"",'Pivot_Apkopotā atskaite'!A39)</f>
        <v/>
      </c>
      <c r="B38" t="str">
        <f>IF(OR('Pivot_Apkopotā atskaite'!$A39="",'Pivot_Apkopotā atskaite'!$A39="(blank)"),"",'Pivot_Apkopotā atskaite'!B39)</f>
        <v/>
      </c>
      <c r="C38" t="str">
        <f>IF(OR('Pivot_Apkopotā atskaite'!$A39="",'Pivot_Apkopotā atskaite'!$A39="(blank)"),"",'Pivot_Apkopotā atskaite'!C39)</f>
        <v/>
      </c>
      <c r="D38" t="str">
        <f>IF(OR('Pivot_Apkopotā atskaite'!$A39="",'Pivot_Apkopotā atskaite'!$A39="(blank)"),"",'Pivot_Apkopotā atskaite'!D39)</f>
        <v/>
      </c>
      <c r="E38" t="str">
        <f>IF(OR('Pivot_Apkopotā atskaite'!$A39="",'Pivot_Apkopotā atskaite'!$A39="(blank)"),"",'Pivot_Apkopotā atskaite'!E39)</f>
        <v/>
      </c>
      <c r="F38" t="str">
        <f t="shared" si="0"/>
        <v/>
      </c>
    </row>
    <row r="39" spans="1:6" x14ac:dyDescent="0.25">
      <c r="A39" t="str">
        <f>IF(OR('Pivot_Apkopotā atskaite'!$A40="",'Pivot_Apkopotā atskaite'!$A40="(blank)"),"",'Pivot_Apkopotā atskaite'!A40)</f>
        <v/>
      </c>
      <c r="B39" t="str">
        <f>IF(OR('Pivot_Apkopotā atskaite'!$A40="",'Pivot_Apkopotā atskaite'!$A40="(blank)"),"",'Pivot_Apkopotā atskaite'!B40)</f>
        <v/>
      </c>
      <c r="C39" t="str">
        <f>IF(OR('Pivot_Apkopotā atskaite'!$A40="",'Pivot_Apkopotā atskaite'!$A40="(blank)"),"",'Pivot_Apkopotā atskaite'!C40)</f>
        <v/>
      </c>
      <c r="D39" t="str">
        <f>IF(OR('Pivot_Apkopotā atskaite'!$A40="",'Pivot_Apkopotā atskaite'!$A40="(blank)"),"",'Pivot_Apkopotā atskaite'!D40)</f>
        <v/>
      </c>
      <c r="E39" t="str">
        <f>IF(OR('Pivot_Apkopotā atskaite'!$A40="",'Pivot_Apkopotā atskaite'!$A40="(blank)"),"",'Pivot_Apkopotā atskaite'!E40)</f>
        <v/>
      </c>
      <c r="F39" t="str">
        <f t="shared" si="0"/>
        <v/>
      </c>
    </row>
    <row r="40" spans="1:6" x14ac:dyDescent="0.25">
      <c r="A40" t="str">
        <f>IF(OR('Pivot_Apkopotā atskaite'!$A41="",'Pivot_Apkopotā atskaite'!$A41="(blank)"),"",'Pivot_Apkopotā atskaite'!A41)</f>
        <v/>
      </c>
      <c r="B40" t="str">
        <f>IF(OR('Pivot_Apkopotā atskaite'!$A41="",'Pivot_Apkopotā atskaite'!$A41="(blank)"),"",'Pivot_Apkopotā atskaite'!B41)</f>
        <v/>
      </c>
      <c r="C40" t="str">
        <f>IF(OR('Pivot_Apkopotā atskaite'!$A41="",'Pivot_Apkopotā atskaite'!$A41="(blank)"),"",'Pivot_Apkopotā atskaite'!C41)</f>
        <v/>
      </c>
      <c r="D40" t="str">
        <f>IF(OR('Pivot_Apkopotā atskaite'!$A41="",'Pivot_Apkopotā atskaite'!$A41="(blank)"),"",'Pivot_Apkopotā atskaite'!D41)</f>
        <v/>
      </c>
      <c r="E40" t="str">
        <f>IF(OR('Pivot_Apkopotā atskaite'!$A41="",'Pivot_Apkopotā atskaite'!$A41="(blank)"),"",'Pivot_Apkopotā atskaite'!E41)</f>
        <v/>
      </c>
      <c r="F40" t="str">
        <f t="shared" si="0"/>
        <v/>
      </c>
    </row>
    <row r="41" spans="1:6" x14ac:dyDescent="0.25">
      <c r="A41" t="str">
        <f>IF(OR('Pivot_Apkopotā atskaite'!$A42="",'Pivot_Apkopotā atskaite'!$A42="(blank)"),"",'Pivot_Apkopotā atskaite'!A42)</f>
        <v/>
      </c>
      <c r="B41" t="str">
        <f>IF(OR('Pivot_Apkopotā atskaite'!$A42="",'Pivot_Apkopotā atskaite'!$A42="(blank)"),"",'Pivot_Apkopotā atskaite'!B42)</f>
        <v/>
      </c>
      <c r="C41" t="str">
        <f>IF(OR('Pivot_Apkopotā atskaite'!$A42="",'Pivot_Apkopotā atskaite'!$A42="(blank)"),"",'Pivot_Apkopotā atskaite'!C42)</f>
        <v/>
      </c>
      <c r="D41" t="str">
        <f>IF(OR('Pivot_Apkopotā atskaite'!$A42="",'Pivot_Apkopotā atskaite'!$A42="(blank)"),"",'Pivot_Apkopotā atskaite'!D42)</f>
        <v/>
      </c>
      <c r="E41" t="str">
        <f>IF(OR('Pivot_Apkopotā atskaite'!$A42="",'Pivot_Apkopotā atskaite'!$A42="(blank)"),"",'Pivot_Apkopotā atskaite'!E42)</f>
        <v/>
      </c>
      <c r="F41" t="str">
        <f t="shared" si="0"/>
        <v/>
      </c>
    </row>
    <row r="42" spans="1:6" x14ac:dyDescent="0.25">
      <c r="A42" t="str">
        <f>IF(OR('Pivot_Apkopotā atskaite'!$A43="",'Pivot_Apkopotā atskaite'!$A43="(blank)"),"",'Pivot_Apkopotā atskaite'!A43)</f>
        <v/>
      </c>
      <c r="B42" t="str">
        <f>IF(OR('Pivot_Apkopotā atskaite'!$A43="",'Pivot_Apkopotā atskaite'!$A43="(blank)"),"",'Pivot_Apkopotā atskaite'!B43)</f>
        <v/>
      </c>
      <c r="C42" t="str">
        <f>IF(OR('Pivot_Apkopotā atskaite'!$A43="",'Pivot_Apkopotā atskaite'!$A43="(blank)"),"",'Pivot_Apkopotā atskaite'!C43)</f>
        <v/>
      </c>
      <c r="D42" t="str">
        <f>IF(OR('Pivot_Apkopotā atskaite'!$A43="",'Pivot_Apkopotā atskaite'!$A43="(blank)"),"",'Pivot_Apkopotā atskaite'!D43)</f>
        <v/>
      </c>
      <c r="E42" t="str">
        <f>IF(OR('Pivot_Apkopotā atskaite'!$A43="",'Pivot_Apkopotā atskaite'!$A43="(blank)"),"",'Pivot_Apkopotā atskaite'!E43)</f>
        <v/>
      </c>
      <c r="F42" t="str">
        <f t="shared" si="0"/>
        <v/>
      </c>
    </row>
    <row r="43" spans="1:6" x14ac:dyDescent="0.25">
      <c r="A43" t="str">
        <f>IF(OR('Pivot_Apkopotā atskaite'!$A44="",'Pivot_Apkopotā atskaite'!$A44="(blank)"),"",'Pivot_Apkopotā atskaite'!A44)</f>
        <v/>
      </c>
      <c r="B43" t="str">
        <f>IF(OR('Pivot_Apkopotā atskaite'!$A44="",'Pivot_Apkopotā atskaite'!$A44="(blank)"),"",'Pivot_Apkopotā atskaite'!B44)</f>
        <v/>
      </c>
      <c r="C43" t="str">
        <f>IF(OR('Pivot_Apkopotā atskaite'!$A44="",'Pivot_Apkopotā atskaite'!$A44="(blank)"),"",'Pivot_Apkopotā atskaite'!C44)</f>
        <v/>
      </c>
      <c r="D43" t="str">
        <f>IF(OR('Pivot_Apkopotā atskaite'!$A44="",'Pivot_Apkopotā atskaite'!$A44="(blank)"),"",'Pivot_Apkopotā atskaite'!D44)</f>
        <v/>
      </c>
      <c r="E43" t="str">
        <f>IF(OR('Pivot_Apkopotā atskaite'!$A44="",'Pivot_Apkopotā atskaite'!$A44="(blank)"),"",'Pivot_Apkopotā atskaite'!E44)</f>
        <v/>
      </c>
      <c r="F43" t="str">
        <f t="shared" si="0"/>
        <v/>
      </c>
    </row>
    <row r="44" spans="1:6" x14ac:dyDescent="0.25">
      <c r="A44" t="str">
        <f>IF(OR('Pivot_Apkopotā atskaite'!$A45="",'Pivot_Apkopotā atskaite'!$A45="(blank)"),"",'Pivot_Apkopotā atskaite'!A45)</f>
        <v/>
      </c>
      <c r="B44" t="str">
        <f>IF(OR('Pivot_Apkopotā atskaite'!$A45="",'Pivot_Apkopotā atskaite'!$A45="(blank)"),"",'Pivot_Apkopotā atskaite'!B45)</f>
        <v/>
      </c>
      <c r="C44" t="str">
        <f>IF(OR('Pivot_Apkopotā atskaite'!$A45="",'Pivot_Apkopotā atskaite'!$A45="(blank)"),"",'Pivot_Apkopotā atskaite'!C45)</f>
        <v/>
      </c>
      <c r="D44" t="str">
        <f>IF(OR('Pivot_Apkopotā atskaite'!$A45="",'Pivot_Apkopotā atskaite'!$A45="(blank)"),"",'Pivot_Apkopotā atskaite'!D45)</f>
        <v/>
      </c>
      <c r="E44" t="str">
        <f>IF(OR('Pivot_Apkopotā atskaite'!$A45="",'Pivot_Apkopotā atskaite'!$A45="(blank)"),"",'Pivot_Apkopotā atskaite'!E45)</f>
        <v/>
      </c>
      <c r="F44" t="str">
        <f t="shared" si="0"/>
        <v/>
      </c>
    </row>
    <row r="45" spans="1:6" x14ac:dyDescent="0.25">
      <c r="A45" t="str">
        <f>IF(OR('Pivot_Apkopotā atskaite'!$A46="",'Pivot_Apkopotā atskaite'!$A46="(blank)"),"",'Pivot_Apkopotā atskaite'!A46)</f>
        <v/>
      </c>
      <c r="B45" t="str">
        <f>IF(OR('Pivot_Apkopotā atskaite'!$A46="",'Pivot_Apkopotā atskaite'!$A46="(blank)"),"",'Pivot_Apkopotā atskaite'!B46)</f>
        <v/>
      </c>
      <c r="C45" t="str">
        <f>IF(OR('Pivot_Apkopotā atskaite'!$A46="",'Pivot_Apkopotā atskaite'!$A46="(blank)"),"",'Pivot_Apkopotā atskaite'!C46)</f>
        <v/>
      </c>
      <c r="D45" t="str">
        <f>IF(OR('Pivot_Apkopotā atskaite'!$A46="",'Pivot_Apkopotā atskaite'!$A46="(blank)"),"",'Pivot_Apkopotā atskaite'!D46)</f>
        <v/>
      </c>
      <c r="E45" t="str">
        <f>IF(OR('Pivot_Apkopotā atskaite'!$A46="",'Pivot_Apkopotā atskaite'!$A46="(blank)"),"",'Pivot_Apkopotā atskaite'!E46)</f>
        <v/>
      </c>
      <c r="F45" t="str">
        <f t="shared" si="0"/>
        <v/>
      </c>
    </row>
    <row r="46" spans="1:6" x14ac:dyDescent="0.25">
      <c r="A46" t="str">
        <f>IF(OR('Pivot_Apkopotā atskaite'!$A47="",'Pivot_Apkopotā atskaite'!$A47="(blank)"),"",'Pivot_Apkopotā atskaite'!A47)</f>
        <v/>
      </c>
      <c r="B46" t="str">
        <f>IF(OR('Pivot_Apkopotā atskaite'!$A47="",'Pivot_Apkopotā atskaite'!$A47="(blank)"),"",'Pivot_Apkopotā atskaite'!B47)</f>
        <v/>
      </c>
      <c r="C46" t="str">
        <f>IF(OR('Pivot_Apkopotā atskaite'!$A47="",'Pivot_Apkopotā atskaite'!$A47="(blank)"),"",'Pivot_Apkopotā atskaite'!C47)</f>
        <v/>
      </c>
      <c r="D46" t="str">
        <f>IF(OR('Pivot_Apkopotā atskaite'!$A47="",'Pivot_Apkopotā atskaite'!$A47="(blank)"),"",'Pivot_Apkopotā atskaite'!D47)</f>
        <v/>
      </c>
      <c r="E46" t="str">
        <f>IF(OR('Pivot_Apkopotā atskaite'!$A47="",'Pivot_Apkopotā atskaite'!$A47="(blank)"),"",'Pivot_Apkopotā atskaite'!E47)</f>
        <v/>
      </c>
      <c r="F46" t="str">
        <f t="shared" si="0"/>
        <v/>
      </c>
    </row>
    <row r="47" spans="1:6" x14ac:dyDescent="0.25">
      <c r="A47" t="str">
        <f>IF(OR('Pivot_Apkopotā atskaite'!$A48="",'Pivot_Apkopotā atskaite'!$A48="(blank)"),"",'Pivot_Apkopotā atskaite'!A48)</f>
        <v/>
      </c>
      <c r="B47" t="str">
        <f>IF(OR('Pivot_Apkopotā atskaite'!$A48="",'Pivot_Apkopotā atskaite'!$A48="(blank)"),"",'Pivot_Apkopotā atskaite'!B48)</f>
        <v/>
      </c>
      <c r="C47" t="str">
        <f>IF(OR('Pivot_Apkopotā atskaite'!$A48="",'Pivot_Apkopotā atskaite'!$A48="(blank)"),"",'Pivot_Apkopotā atskaite'!C48)</f>
        <v/>
      </c>
      <c r="D47" t="str">
        <f>IF(OR('Pivot_Apkopotā atskaite'!$A48="",'Pivot_Apkopotā atskaite'!$A48="(blank)"),"",'Pivot_Apkopotā atskaite'!D48)</f>
        <v/>
      </c>
      <c r="E47" t="str">
        <f>IF(OR('Pivot_Apkopotā atskaite'!$A48="",'Pivot_Apkopotā atskaite'!$A48="(blank)"),"",'Pivot_Apkopotā atskaite'!E48)</f>
        <v/>
      </c>
      <c r="F47" t="str">
        <f t="shared" si="0"/>
        <v/>
      </c>
    </row>
    <row r="48" spans="1:6" x14ac:dyDescent="0.25">
      <c r="A48" t="str">
        <f>IF(OR('Pivot_Apkopotā atskaite'!$A49="",'Pivot_Apkopotā atskaite'!$A49="(blank)"),"",'Pivot_Apkopotā atskaite'!A49)</f>
        <v/>
      </c>
      <c r="B48" t="str">
        <f>IF(OR('Pivot_Apkopotā atskaite'!$A49="",'Pivot_Apkopotā atskaite'!$A49="(blank)"),"",'Pivot_Apkopotā atskaite'!B49)</f>
        <v/>
      </c>
      <c r="C48" t="str">
        <f>IF(OR('Pivot_Apkopotā atskaite'!$A49="",'Pivot_Apkopotā atskaite'!$A49="(blank)"),"",'Pivot_Apkopotā atskaite'!C49)</f>
        <v/>
      </c>
      <c r="D48" t="str">
        <f>IF(OR('Pivot_Apkopotā atskaite'!$A49="",'Pivot_Apkopotā atskaite'!$A49="(blank)"),"",'Pivot_Apkopotā atskaite'!D49)</f>
        <v/>
      </c>
      <c r="E48" t="str">
        <f>IF(OR('Pivot_Apkopotā atskaite'!$A49="",'Pivot_Apkopotā atskaite'!$A49="(blank)"),"",'Pivot_Apkopotā atskaite'!E49)</f>
        <v/>
      </c>
      <c r="F48" t="str">
        <f t="shared" si="0"/>
        <v/>
      </c>
    </row>
    <row r="49" spans="1:6" x14ac:dyDescent="0.25">
      <c r="A49" t="str">
        <f>IF(OR('Pivot_Apkopotā atskaite'!$A50="",'Pivot_Apkopotā atskaite'!$A50="(blank)"),"",'Pivot_Apkopotā atskaite'!A50)</f>
        <v/>
      </c>
      <c r="B49" t="str">
        <f>IF(OR('Pivot_Apkopotā atskaite'!$A50="",'Pivot_Apkopotā atskaite'!$A50="(blank)"),"",'Pivot_Apkopotā atskaite'!B50)</f>
        <v/>
      </c>
      <c r="C49" t="str">
        <f>IF(OR('Pivot_Apkopotā atskaite'!$A50="",'Pivot_Apkopotā atskaite'!$A50="(blank)"),"",'Pivot_Apkopotā atskaite'!C50)</f>
        <v/>
      </c>
      <c r="D49" t="str">
        <f>IF(OR('Pivot_Apkopotā atskaite'!$A50="",'Pivot_Apkopotā atskaite'!$A50="(blank)"),"",'Pivot_Apkopotā atskaite'!D50)</f>
        <v/>
      </c>
      <c r="E49" t="str">
        <f>IF(OR('Pivot_Apkopotā atskaite'!$A50="",'Pivot_Apkopotā atskaite'!$A50="(blank)"),"",'Pivot_Apkopotā atskaite'!E50)</f>
        <v/>
      </c>
      <c r="F49" t="str">
        <f t="shared" si="0"/>
        <v/>
      </c>
    </row>
    <row r="50" spans="1:6" x14ac:dyDescent="0.25">
      <c r="A50" t="str">
        <f>IF(OR('Pivot_Apkopotā atskaite'!$A51="",'Pivot_Apkopotā atskaite'!$A51="(blank)"),"",'Pivot_Apkopotā atskaite'!A51)</f>
        <v/>
      </c>
      <c r="B50" t="str">
        <f>IF(OR('Pivot_Apkopotā atskaite'!$A51="",'Pivot_Apkopotā atskaite'!$A51="(blank)"),"",'Pivot_Apkopotā atskaite'!B51)</f>
        <v/>
      </c>
      <c r="C50" t="str">
        <f>IF(OR('Pivot_Apkopotā atskaite'!$A51="",'Pivot_Apkopotā atskaite'!$A51="(blank)"),"",'Pivot_Apkopotā atskaite'!C51)</f>
        <v/>
      </c>
      <c r="D50" t="str">
        <f>IF(OR('Pivot_Apkopotā atskaite'!$A51="",'Pivot_Apkopotā atskaite'!$A51="(blank)"),"",'Pivot_Apkopotā atskaite'!D51)</f>
        <v/>
      </c>
      <c r="E50" t="str">
        <f>IF(OR('Pivot_Apkopotā atskaite'!$A51="",'Pivot_Apkopotā atskaite'!$A51="(blank)"),"",'Pivot_Apkopotā atskaite'!E51)</f>
        <v/>
      </c>
      <c r="F50" t="str">
        <f t="shared" si="0"/>
        <v/>
      </c>
    </row>
    <row r="51" spans="1:6" x14ac:dyDescent="0.25">
      <c r="A51" t="str">
        <f>IF(OR('Pivot_Apkopotā atskaite'!$A52="",'Pivot_Apkopotā atskaite'!$A52="(blank)"),"",'Pivot_Apkopotā atskaite'!A52)</f>
        <v/>
      </c>
      <c r="B51" t="str">
        <f>IF(OR('Pivot_Apkopotā atskaite'!$A52="",'Pivot_Apkopotā atskaite'!$A52="(blank)"),"",'Pivot_Apkopotā atskaite'!B52)</f>
        <v/>
      </c>
      <c r="C51" t="str">
        <f>IF(OR('Pivot_Apkopotā atskaite'!$A52="",'Pivot_Apkopotā atskaite'!$A52="(blank)"),"",'Pivot_Apkopotā atskaite'!C52)</f>
        <v/>
      </c>
      <c r="D51" t="str">
        <f>IF(OR('Pivot_Apkopotā atskaite'!$A52="",'Pivot_Apkopotā atskaite'!$A52="(blank)"),"",'Pivot_Apkopotā atskaite'!D52)</f>
        <v/>
      </c>
      <c r="E51" t="str">
        <f>IF(OR('Pivot_Apkopotā atskaite'!$A52="",'Pivot_Apkopotā atskaite'!$A52="(blank)"),"",'Pivot_Apkopotā atskaite'!E52)</f>
        <v/>
      </c>
      <c r="F51" t="str">
        <f t="shared" si="0"/>
        <v/>
      </c>
    </row>
    <row r="52" spans="1:6" x14ac:dyDescent="0.25">
      <c r="A52" t="str">
        <f>IF(OR('Pivot_Apkopotā atskaite'!$A53="",'Pivot_Apkopotā atskaite'!$A53="(blank)"),"",'Pivot_Apkopotā atskaite'!A53)</f>
        <v/>
      </c>
      <c r="B52" t="str">
        <f>IF(OR('Pivot_Apkopotā atskaite'!$A53="",'Pivot_Apkopotā atskaite'!$A53="(blank)"),"",'Pivot_Apkopotā atskaite'!B53)</f>
        <v/>
      </c>
      <c r="C52" t="str">
        <f>IF(OR('Pivot_Apkopotā atskaite'!$A53="",'Pivot_Apkopotā atskaite'!$A53="(blank)"),"",'Pivot_Apkopotā atskaite'!C53)</f>
        <v/>
      </c>
      <c r="D52" t="str">
        <f>IF(OR('Pivot_Apkopotā atskaite'!$A53="",'Pivot_Apkopotā atskaite'!$A53="(blank)"),"",'Pivot_Apkopotā atskaite'!D53)</f>
        <v/>
      </c>
      <c r="E52" t="str">
        <f>IF(OR('Pivot_Apkopotā atskaite'!$A53="",'Pivot_Apkopotā atskaite'!$A53="(blank)"),"",'Pivot_Apkopotā atskaite'!E53)</f>
        <v/>
      </c>
      <c r="F52" t="str">
        <f t="shared" si="0"/>
        <v/>
      </c>
    </row>
    <row r="53" spans="1:6" x14ac:dyDescent="0.25">
      <c r="A53" t="str">
        <f>IF(OR('Pivot_Apkopotā atskaite'!$A54="",'Pivot_Apkopotā atskaite'!$A54="(blank)"),"",'Pivot_Apkopotā atskaite'!A54)</f>
        <v/>
      </c>
      <c r="B53" t="str">
        <f>IF(OR('Pivot_Apkopotā atskaite'!$A54="",'Pivot_Apkopotā atskaite'!$A54="(blank)"),"",'Pivot_Apkopotā atskaite'!B54)</f>
        <v/>
      </c>
      <c r="C53" t="str">
        <f>IF(OR('Pivot_Apkopotā atskaite'!$A54="",'Pivot_Apkopotā atskaite'!$A54="(blank)"),"",'Pivot_Apkopotā atskaite'!C54)</f>
        <v/>
      </c>
      <c r="D53" t="str">
        <f>IF(OR('Pivot_Apkopotā atskaite'!$A54="",'Pivot_Apkopotā atskaite'!$A54="(blank)"),"",'Pivot_Apkopotā atskaite'!D54)</f>
        <v/>
      </c>
      <c r="E53" t="str">
        <f>IF(OR('Pivot_Apkopotā atskaite'!$A54="",'Pivot_Apkopotā atskaite'!$A54="(blank)"),"",'Pivot_Apkopotā atskaite'!E54)</f>
        <v/>
      </c>
      <c r="F53" t="str">
        <f t="shared" si="0"/>
        <v/>
      </c>
    </row>
    <row r="54" spans="1:6" x14ac:dyDescent="0.25">
      <c r="A54" t="str">
        <f>IF(OR('Pivot_Apkopotā atskaite'!$A55="",'Pivot_Apkopotā atskaite'!$A55="(blank)"),"",'Pivot_Apkopotā atskaite'!A55)</f>
        <v/>
      </c>
      <c r="B54" t="str">
        <f>IF(OR('Pivot_Apkopotā atskaite'!$A55="",'Pivot_Apkopotā atskaite'!$A55="(blank)"),"",'Pivot_Apkopotā atskaite'!B55)</f>
        <v/>
      </c>
      <c r="C54" t="str">
        <f>IF(OR('Pivot_Apkopotā atskaite'!$A55="",'Pivot_Apkopotā atskaite'!$A55="(blank)"),"",'Pivot_Apkopotā atskaite'!C55)</f>
        <v/>
      </c>
      <c r="D54" t="str">
        <f>IF(OR('Pivot_Apkopotā atskaite'!$A55="",'Pivot_Apkopotā atskaite'!$A55="(blank)"),"",'Pivot_Apkopotā atskaite'!D55)</f>
        <v/>
      </c>
      <c r="E54" t="str">
        <f>IF(OR('Pivot_Apkopotā atskaite'!$A55="",'Pivot_Apkopotā atskaite'!$A55="(blank)"),"",'Pivot_Apkopotā atskaite'!E55)</f>
        <v/>
      </c>
      <c r="F54" t="str">
        <f t="shared" si="0"/>
        <v/>
      </c>
    </row>
    <row r="55" spans="1:6" x14ac:dyDescent="0.25">
      <c r="A55" t="str">
        <f>IF(OR('Pivot_Apkopotā atskaite'!$A56="",'Pivot_Apkopotā atskaite'!$A56="(blank)"),"",'Pivot_Apkopotā atskaite'!A56)</f>
        <v/>
      </c>
      <c r="B55" t="str">
        <f>IF(OR('Pivot_Apkopotā atskaite'!$A56="",'Pivot_Apkopotā atskaite'!$A56="(blank)"),"",'Pivot_Apkopotā atskaite'!B56)</f>
        <v/>
      </c>
      <c r="C55" t="str">
        <f>IF(OR('Pivot_Apkopotā atskaite'!$A56="",'Pivot_Apkopotā atskaite'!$A56="(blank)"),"",'Pivot_Apkopotā atskaite'!C56)</f>
        <v/>
      </c>
      <c r="D55" t="str">
        <f>IF(OR('Pivot_Apkopotā atskaite'!$A56="",'Pivot_Apkopotā atskaite'!$A56="(blank)"),"",'Pivot_Apkopotā atskaite'!D56)</f>
        <v/>
      </c>
      <c r="E55" t="str">
        <f>IF(OR('Pivot_Apkopotā atskaite'!$A56="",'Pivot_Apkopotā atskaite'!$A56="(blank)"),"",'Pivot_Apkopotā atskaite'!E56)</f>
        <v/>
      </c>
      <c r="F55" t="str">
        <f t="shared" si="0"/>
        <v/>
      </c>
    </row>
    <row r="56" spans="1:6" x14ac:dyDescent="0.25">
      <c r="A56" t="str">
        <f>IF(OR('Pivot_Apkopotā atskaite'!$A57="",'Pivot_Apkopotā atskaite'!$A57="(blank)"),"",'Pivot_Apkopotā atskaite'!A57)</f>
        <v/>
      </c>
      <c r="B56" t="str">
        <f>IF(OR('Pivot_Apkopotā atskaite'!$A57="",'Pivot_Apkopotā atskaite'!$A57="(blank)"),"",'Pivot_Apkopotā atskaite'!B57)</f>
        <v/>
      </c>
      <c r="C56" t="str">
        <f>IF(OR('Pivot_Apkopotā atskaite'!$A57="",'Pivot_Apkopotā atskaite'!$A57="(blank)"),"",'Pivot_Apkopotā atskaite'!C57)</f>
        <v/>
      </c>
      <c r="D56" t="str">
        <f>IF(OR('Pivot_Apkopotā atskaite'!$A57="",'Pivot_Apkopotā atskaite'!$A57="(blank)"),"",'Pivot_Apkopotā atskaite'!D57)</f>
        <v/>
      </c>
      <c r="E56" t="str">
        <f>IF(OR('Pivot_Apkopotā atskaite'!$A57="",'Pivot_Apkopotā atskaite'!$A57="(blank)"),"",'Pivot_Apkopotā atskaite'!E57)</f>
        <v/>
      </c>
      <c r="F56" t="str">
        <f t="shared" si="0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0"/>
  <sheetViews>
    <sheetView tabSelected="1" workbookViewId="0">
      <selection activeCell="B13" sqref="B13"/>
    </sheetView>
  </sheetViews>
  <sheetFormatPr defaultRowHeight="15" x14ac:dyDescent="0.25"/>
  <cols>
    <col min="2" max="2" width="46.28515625" bestFit="1" customWidth="1"/>
    <col min="3" max="9" width="13.85546875" style="9" customWidth="1"/>
    <col min="10" max="10" width="24.42578125" style="9" customWidth="1"/>
    <col min="11" max="11" width="12.42578125" style="9" bestFit="1" customWidth="1"/>
  </cols>
  <sheetData>
    <row r="1" spans="1:11" x14ac:dyDescent="0.25">
      <c r="C1" s="10"/>
    </row>
    <row r="3" spans="1:11" x14ac:dyDescent="0.25">
      <c r="C3" s="11" t="s">
        <v>75</v>
      </c>
      <c r="D3" s="11" t="s">
        <v>76</v>
      </c>
      <c r="E3" s="11" t="s">
        <v>77</v>
      </c>
      <c r="F3" s="11" t="s">
        <v>78</v>
      </c>
      <c r="G3" s="11" t="s">
        <v>81</v>
      </c>
      <c r="H3" s="11" t="s">
        <v>83</v>
      </c>
      <c r="I3" s="11" t="s">
        <v>80</v>
      </c>
      <c r="J3" s="11" t="s">
        <v>84</v>
      </c>
      <c r="K3" s="12" t="s">
        <v>69</v>
      </c>
    </row>
    <row r="4" spans="1:11" x14ac:dyDescent="0.25">
      <c r="C4" s="11" t="s">
        <v>89</v>
      </c>
      <c r="D4" s="11" t="s">
        <v>90</v>
      </c>
      <c r="E4" s="11" t="s">
        <v>91</v>
      </c>
      <c r="F4" s="11" t="s">
        <v>108</v>
      </c>
      <c r="G4" s="11" t="s">
        <v>95</v>
      </c>
      <c r="H4" s="11" t="s">
        <v>97</v>
      </c>
      <c r="I4" s="11" t="s">
        <v>94</v>
      </c>
      <c r="J4" s="11" t="s">
        <v>98</v>
      </c>
      <c r="K4" s="12" t="s">
        <v>70</v>
      </c>
    </row>
    <row r="5" spans="1:11" x14ac:dyDescent="0.25">
      <c r="A5">
        <v>71</v>
      </c>
      <c r="B5" t="s">
        <v>88</v>
      </c>
      <c r="C5" s="8">
        <f>SUMIFS('Kontu apgrozījums - izdevumi'!$I:$I,'Kontu apgrozījums - izdevumi'!$G:$G,C$3,'Kontu apgrozījums - izdevumi'!$C:$C,$A5)</f>
        <v>240</v>
      </c>
      <c r="D5" s="8">
        <f>SUMIFS('Kontu apgrozījums - izdevumi'!$I:$I,'Kontu apgrozījums - izdevumi'!$G:$G,D$3,'Kontu apgrozījums - izdevumi'!$C:$C,$A5)</f>
        <v>486</v>
      </c>
      <c r="E5" s="8">
        <f>SUMIFS('Kontu apgrozījums - izdevumi'!$I:$I,'Kontu apgrozījums - izdevumi'!$G:$G,E$3,'Kontu apgrozījums - izdevumi'!$C:$C,$A5)</f>
        <v>89</v>
      </c>
      <c r="F5" s="8">
        <f>SUMIFS('Kontu apgrozījums - izdevumi'!$I:$I,'Kontu apgrozījums - izdevumi'!$G:$G,F$3,'Kontu apgrozījums - izdevumi'!$C:$C,$A5)</f>
        <v>84</v>
      </c>
      <c r="G5" s="8">
        <f>SUMIFS('Kontu apgrozījums - izdevumi'!$I:$I,'Kontu apgrozījums - izdevumi'!$G:$G,G$3,'Kontu apgrozījums - izdevumi'!$C:$C,$A5)</f>
        <v>0</v>
      </c>
      <c r="H5" s="8">
        <f>SUMIFS('Kontu apgrozījums - izdevumi'!$I:$I,'Kontu apgrozījums - izdevumi'!$G:$G,H$3,'Kontu apgrozījums - izdevumi'!$C:$C,$A5)</f>
        <v>0</v>
      </c>
      <c r="I5" s="8">
        <f>SUMIFS('Kontu apgrozījums - izdevumi'!$I:$I,'Kontu apgrozījums - izdevumi'!$G:$G,I$3,'Kontu apgrozījums - izdevumi'!$C:$C,$A5)</f>
        <v>0</v>
      </c>
      <c r="J5" s="8">
        <f>SUMIFS('Kontu apgrozījums - izdevumi'!$I:$I,'Kontu apgrozījums - izdevumi'!$G:$G,J$3,'Kontu apgrozījums - izdevumi'!$C:$C,$A5)</f>
        <v>0</v>
      </c>
      <c r="K5" s="8">
        <f>SUMIFS('Kontu apgrozījums - izdevumi'!$I:$I,'Kontu apgrozījums - izdevumi'!$E:$E,K$3,'Kontu apgrozījums - izdevumi'!$C:$C,$A5)</f>
        <v>0</v>
      </c>
    </row>
    <row r="6" spans="1:11" x14ac:dyDescent="0.25">
      <c r="A6">
        <v>72</v>
      </c>
      <c r="B6" t="s">
        <v>93</v>
      </c>
      <c r="C6" s="8">
        <f>SUMIFS('Kontu apgrozījums - izdevumi'!$I:$I,'Kontu apgrozījums - izdevumi'!$G:$G,C$3,'Kontu apgrozījums - izdevumi'!$C:$C,$A6)</f>
        <v>0</v>
      </c>
      <c r="D6" s="8">
        <f>SUMIFS('Kontu apgrozījums - izdevumi'!$I:$I,'Kontu apgrozījums - izdevumi'!$G:$G,D$3,'Kontu apgrozījums - izdevumi'!$C:$C,$A6)</f>
        <v>0</v>
      </c>
      <c r="E6" s="8">
        <f>SUMIFS('Kontu apgrozījums - izdevumi'!$I:$I,'Kontu apgrozījums - izdevumi'!$G:$G,E$3,'Kontu apgrozījums - izdevumi'!$C:$C,$A6)</f>
        <v>0</v>
      </c>
      <c r="F6" s="8">
        <f>SUMIFS('Kontu apgrozījums - izdevumi'!$I:$I,'Kontu apgrozījums - izdevumi'!$G:$G,F$3,'Kontu apgrozījums - izdevumi'!$C:$C,$A6)</f>
        <v>0</v>
      </c>
      <c r="G6" s="8">
        <f>SUMIFS('Kontu apgrozījums - izdevumi'!$I:$I,'Kontu apgrozījums - izdevumi'!$G:$G,G$3,'Kontu apgrozījums - izdevumi'!$C:$C,$A6)</f>
        <v>54</v>
      </c>
      <c r="H6" s="8">
        <f>SUMIFS('Kontu apgrozījums - izdevumi'!$I:$I,'Kontu apgrozījums - izdevumi'!$G:$G,H$3,'Kontu apgrozījums - izdevumi'!$C:$C,$A6)</f>
        <v>0</v>
      </c>
      <c r="I6" s="8">
        <f>SUMIFS('Kontu apgrozījums - izdevumi'!$I:$I,'Kontu apgrozījums - izdevumi'!$G:$G,I$3,'Kontu apgrozījums - izdevumi'!$C:$C,$A6)</f>
        <v>51</v>
      </c>
      <c r="J6" s="8">
        <f>SUMIFS('Kontu apgrozījums - izdevumi'!$I:$I,'Kontu apgrozījums - izdevumi'!$G:$G,J$3,'Kontu apgrozījums - izdevumi'!$C:$C,$A6)</f>
        <v>0</v>
      </c>
      <c r="K6" s="8">
        <f>SUMIFS('Kontu apgrozījums - izdevumi'!$I:$I,'Kontu apgrozījums - izdevumi'!$E:$E,K$3,'Kontu apgrozījums - izdevumi'!$C:$C,$A6)</f>
        <v>0</v>
      </c>
    </row>
    <row r="7" spans="1:11" x14ac:dyDescent="0.25">
      <c r="A7">
        <v>73</v>
      </c>
      <c r="B7" t="s">
        <v>109</v>
      </c>
      <c r="C7" s="8">
        <f>SUMIFS('Kontu apgrozījums - izdevumi'!$I:$I,'Kontu apgrozījums - izdevumi'!$G:$G,C$3,'Kontu apgrozījums - izdevumi'!$C:$C,$A7)</f>
        <v>0</v>
      </c>
      <c r="D7" s="8">
        <f>SUMIFS('Kontu apgrozījums - izdevumi'!$I:$I,'Kontu apgrozījums - izdevumi'!$G:$G,D$3,'Kontu apgrozījums - izdevumi'!$C:$C,$A7)</f>
        <v>0</v>
      </c>
      <c r="E7" s="8">
        <f>SUMIFS('Kontu apgrozījums - izdevumi'!$I:$I,'Kontu apgrozījums - izdevumi'!$G:$G,E$3,'Kontu apgrozījums - izdevumi'!$C:$C,$A7)</f>
        <v>0</v>
      </c>
      <c r="F7" s="8">
        <f>SUMIFS('Kontu apgrozījums - izdevumi'!$I:$I,'Kontu apgrozījums - izdevumi'!$G:$G,F$3,'Kontu apgrozījums - izdevumi'!$C:$C,$A7)</f>
        <v>0</v>
      </c>
      <c r="G7" s="8">
        <f>SUMIFS('Kontu apgrozījums - izdevumi'!$I:$I,'Kontu apgrozījums - izdevumi'!$G:$G,G$3,'Kontu apgrozījums - izdevumi'!$C:$C,$A7)</f>
        <v>0</v>
      </c>
      <c r="H7" s="8">
        <f>SUMIFS('Kontu apgrozījums - izdevumi'!$I:$I,'Kontu apgrozījums - izdevumi'!$G:$G,H$3,'Kontu apgrozījums - izdevumi'!$C:$C,$A7)</f>
        <v>0</v>
      </c>
      <c r="I7" s="8">
        <f>SUMIFS('Kontu apgrozījums - izdevumi'!$I:$I,'Kontu apgrozījums - izdevumi'!$G:$G,I$3,'Kontu apgrozījums - izdevumi'!$C:$C,$A7)</f>
        <v>0</v>
      </c>
      <c r="J7" s="8">
        <f>SUMIFS('Kontu apgrozījums - izdevumi'!$I:$I,'Kontu apgrozījums - izdevumi'!$G:$G,J$3,'Kontu apgrozījums - izdevumi'!$C:$C,$A7)</f>
        <v>0</v>
      </c>
      <c r="K7" s="8">
        <f>SUMIFS('Kontu apgrozījums - izdevumi'!$I:$I,'Kontu apgrozījums - izdevumi'!$E:$E,K$3,'Kontu apgrozījums - izdevumi'!$C:$C,$A7)</f>
        <v>0</v>
      </c>
    </row>
    <row r="8" spans="1:11" x14ac:dyDescent="0.25">
      <c r="A8">
        <v>74</v>
      </c>
      <c r="B8" t="s">
        <v>96</v>
      </c>
      <c r="C8" s="8">
        <f>SUMIFS('Kontu apgrozījums - izdevumi'!$I:$I,'Kontu apgrozījums - izdevumi'!$G:$G,C$3,'Kontu apgrozījums - izdevumi'!$C:$C,$A8)</f>
        <v>785</v>
      </c>
      <c r="D8" s="8">
        <f>SUMIFS('Kontu apgrozījums - izdevumi'!$I:$I,'Kontu apgrozījums - izdevumi'!$G:$G,D$3,'Kontu apgrozījums - izdevumi'!$C:$C,$A8)</f>
        <v>322</v>
      </c>
      <c r="E8" s="8">
        <f>SUMIFS('Kontu apgrozījums - izdevumi'!$I:$I,'Kontu apgrozījums - izdevumi'!$G:$G,E$3,'Kontu apgrozījums - izdevumi'!$C:$C,$A8)</f>
        <v>153</v>
      </c>
      <c r="F8" s="8">
        <f>SUMIFS('Kontu apgrozījums - izdevumi'!$I:$I,'Kontu apgrozījums - izdevumi'!$G:$G,F$3,'Kontu apgrozījums - izdevumi'!$C:$C,$A8)</f>
        <v>140</v>
      </c>
      <c r="G8" s="8">
        <f>SUMIFS('Kontu apgrozījums - izdevumi'!$I:$I,'Kontu apgrozījums - izdevumi'!$G:$G,G$3,'Kontu apgrozījums - izdevumi'!$C:$C,$A8)</f>
        <v>207</v>
      </c>
      <c r="H8" s="8">
        <f>SUMIFS('Kontu apgrozījums - izdevumi'!$I:$I,'Kontu apgrozījums - izdevumi'!$G:$G,H$3,'Kontu apgrozījums - izdevumi'!$C:$C,$A8)</f>
        <v>173</v>
      </c>
      <c r="I8" s="8">
        <f>SUMIFS('Kontu apgrozījums - izdevumi'!$I:$I,'Kontu apgrozījums - izdevumi'!$G:$G,I$3,'Kontu apgrozījums - izdevumi'!$C:$C,$A8)</f>
        <v>1214</v>
      </c>
      <c r="J8" s="8">
        <f>SUMIFS('Kontu apgrozījums - izdevumi'!$I:$I,'Kontu apgrozījums - izdevumi'!$G:$G,J$3,'Kontu apgrozījums - izdevumi'!$C:$C,$A8)</f>
        <v>197</v>
      </c>
      <c r="K8" s="8">
        <f>SUMIFS('Kontu apgrozījums - izdevumi'!$I:$I,'Kontu apgrozījums - izdevumi'!$E:$E,K$3,'Kontu apgrozījums - izdevumi'!$C:$C,$A8)</f>
        <v>0</v>
      </c>
    </row>
    <row r="9" spans="1:11" x14ac:dyDescent="0.25">
      <c r="A9">
        <v>75</v>
      </c>
      <c r="B9" t="s">
        <v>110</v>
      </c>
      <c r="C9" s="8">
        <f>SUMIFS('Kontu apgrozījums - izdevumi'!$I:$I,'Kontu apgrozījums - izdevumi'!$G:$G,C$3,'Kontu apgrozījums - izdevumi'!$C:$C,$A9)</f>
        <v>0</v>
      </c>
      <c r="D9" s="8">
        <f>SUMIFS('Kontu apgrozījums - izdevumi'!$I:$I,'Kontu apgrozījums - izdevumi'!$G:$G,D$3,'Kontu apgrozījums - izdevumi'!$C:$C,$A9)</f>
        <v>0</v>
      </c>
      <c r="E9" s="8">
        <f>SUMIFS('Kontu apgrozījums - izdevumi'!$I:$I,'Kontu apgrozījums - izdevumi'!$G:$G,E$3,'Kontu apgrozījums - izdevumi'!$C:$C,$A9)</f>
        <v>0</v>
      </c>
      <c r="F9" s="8">
        <f>SUMIFS('Kontu apgrozījums - izdevumi'!$I:$I,'Kontu apgrozījums - izdevumi'!$G:$G,F$3,'Kontu apgrozījums - izdevumi'!$C:$C,$A9)</f>
        <v>0</v>
      </c>
      <c r="G9" s="8">
        <f>SUMIFS('Kontu apgrozījums - izdevumi'!$I:$I,'Kontu apgrozījums - izdevumi'!$G:$G,G$3,'Kontu apgrozījums - izdevumi'!$C:$C,$A9)</f>
        <v>0</v>
      </c>
      <c r="H9" s="8">
        <f>SUMIFS('Kontu apgrozījums - izdevumi'!$I:$I,'Kontu apgrozījums - izdevumi'!$G:$G,H$3,'Kontu apgrozījums - izdevumi'!$C:$C,$A9)</f>
        <v>0</v>
      </c>
      <c r="I9" s="8">
        <f>SUMIFS('Kontu apgrozījums - izdevumi'!$I:$I,'Kontu apgrozījums - izdevumi'!$G:$G,I$3,'Kontu apgrozījums - izdevumi'!$C:$C,$A9)</f>
        <v>0</v>
      </c>
      <c r="J9" s="8">
        <f>SUMIFS('Kontu apgrozījums - izdevumi'!$I:$I,'Kontu apgrozījums - izdevumi'!$G:$G,J$3,'Kontu apgrozījums - izdevumi'!$C:$C,$A9)</f>
        <v>0</v>
      </c>
      <c r="K9" s="8">
        <f>SUMIFS('Kontu apgrozījums - izdevumi'!$I:$I,'Kontu apgrozījums - izdevumi'!$E:$E,K$3,'Kontu apgrozījums - izdevumi'!$C:$C,$A9)</f>
        <v>0</v>
      </c>
    </row>
    <row r="10" spans="1:11" x14ac:dyDescent="0.25">
      <c r="A10">
        <v>76</v>
      </c>
      <c r="B10" t="s">
        <v>111</v>
      </c>
      <c r="C10" s="8">
        <f>SUMIFS('Kontu apgrozījums - izdevumi'!$I:$I,'Kontu apgrozījums - izdevumi'!$G:$G,C$3,'Kontu apgrozījums - izdevumi'!$C:$C,$A10)</f>
        <v>0</v>
      </c>
      <c r="D10" s="8">
        <f>SUMIFS('Kontu apgrozījums - izdevumi'!$I:$I,'Kontu apgrozījums - izdevumi'!$G:$G,D$3,'Kontu apgrozījums - izdevumi'!$C:$C,$A10)</f>
        <v>0</v>
      </c>
      <c r="E10" s="8">
        <f>SUMIFS('Kontu apgrozījums - izdevumi'!$I:$I,'Kontu apgrozījums - izdevumi'!$G:$G,E$3,'Kontu apgrozījums - izdevumi'!$C:$C,$A10)</f>
        <v>0</v>
      </c>
      <c r="F10" s="8">
        <f>SUMIFS('Kontu apgrozījums - izdevumi'!$I:$I,'Kontu apgrozījums - izdevumi'!$G:$G,F$3,'Kontu apgrozījums - izdevumi'!$C:$C,$A10)</f>
        <v>0</v>
      </c>
      <c r="G10" s="8">
        <f>SUMIFS('Kontu apgrozījums - izdevumi'!$I:$I,'Kontu apgrozījums - izdevumi'!$G:$G,G$3,'Kontu apgrozījums - izdevumi'!$C:$C,$A10)</f>
        <v>0</v>
      </c>
      <c r="H10" s="8">
        <f>SUMIFS('Kontu apgrozījums - izdevumi'!$I:$I,'Kontu apgrozījums - izdevumi'!$G:$G,H$3,'Kontu apgrozījums - izdevumi'!$C:$C,$A10)</f>
        <v>0</v>
      </c>
      <c r="I10" s="8">
        <f>SUMIFS('Kontu apgrozījums - izdevumi'!$I:$I,'Kontu apgrozījums - izdevumi'!$G:$G,I$3,'Kontu apgrozījums - izdevumi'!$C:$C,$A10)</f>
        <v>0</v>
      </c>
      <c r="J10" s="8">
        <f>SUMIFS('Kontu apgrozījums - izdevumi'!$I:$I,'Kontu apgrozījums - izdevumi'!$G:$G,J$3,'Kontu apgrozījums - izdevumi'!$C:$C,$A10)</f>
        <v>0</v>
      </c>
      <c r="K10" s="8">
        <f>SUMIFS('Kontu apgrozījums - izdevumi'!$I:$I,'Kontu apgrozījums - izdevumi'!$E:$E,K$3,'Kontu apgrozījums - izdevumi'!$C:$C,$A10)</f>
        <v>0</v>
      </c>
    </row>
    <row r="11" spans="1:11" x14ac:dyDescent="0.25">
      <c r="A11">
        <v>77</v>
      </c>
      <c r="B11" t="s">
        <v>99</v>
      </c>
      <c r="C11" s="8">
        <f>SUMIFS('Kontu apgrozījums - izdevumi'!$I:$I,'Kontu apgrozījums - izdevumi'!$G:$G,C$3,'Kontu apgrozījums - izdevumi'!$C:$C,$A11)</f>
        <v>0</v>
      </c>
      <c r="D11" s="8">
        <f>SUMIFS('Kontu apgrozījums - izdevumi'!$I:$I,'Kontu apgrozījums - izdevumi'!$G:$G,D$3,'Kontu apgrozījums - izdevumi'!$C:$C,$A11)</f>
        <v>0</v>
      </c>
      <c r="E11" s="8">
        <f>SUMIFS('Kontu apgrozījums - izdevumi'!$I:$I,'Kontu apgrozījums - izdevumi'!$G:$G,E$3,'Kontu apgrozījums - izdevumi'!$C:$C,$A11)</f>
        <v>0</v>
      </c>
      <c r="F11" s="8">
        <f>SUMIFS('Kontu apgrozījums - izdevumi'!$I:$I,'Kontu apgrozījums - izdevumi'!$G:$G,F$3,'Kontu apgrozījums - izdevumi'!$C:$C,$A11)</f>
        <v>0</v>
      </c>
      <c r="G11" s="8">
        <f>SUMIFS('Kontu apgrozījums - izdevumi'!$I:$I,'Kontu apgrozījums - izdevumi'!$G:$G,G$3,'Kontu apgrozījums - izdevumi'!$C:$C,$A11)</f>
        <v>1214</v>
      </c>
      <c r="H11" s="8">
        <f>SUMIFS('Kontu apgrozījums - izdevumi'!$I:$I,'Kontu apgrozījums - izdevumi'!$G:$G,H$3,'Kontu apgrozījums - izdevumi'!$C:$C,$A11)</f>
        <v>0</v>
      </c>
      <c r="I11" s="8">
        <f>SUMIFS('Kontu apgrozījums - izdevumi'!$I:$I,'Kontu apgrozījums - izdevumi'!$G:$G,I$3,'Kontu apgrozījums - izdevumi'!$C:$C,$A11)</f>
        <v>0</v>
      </c>
      <c r="J11" s="8">
        <f>SUMIFS('Kontu apgrozījums - izdevumi'!$I:$I,'Kontu apgrozījums - izdevumi'!$G:$G,J$3,'Kontu apgrozījums - izdevumi'!$C:$C,$A11)</f>
        <v>0</v>
      </c>
      <c r="K11" s="8">
        <f>SUMIFS('Kontu apgrozījums - izdevumi'!$I:$I,'Kontu apgrozījums - izdevumi'!$E:$E,K$3,'Kontu apgrozījums - izdevumi'!$C:$C,$A11)</f>
        <v>1789</v>
      </c>
    </row>
    <row r="12" spans="1:11" x14ac:dyDescent="0.25">
      <c r="A12" s="6">
        <v>7</v>
      </c>
      <c r="B12" s="6" t="s">
        <v>112</v>
      </c>
      <c r="C12" s="13">
        <f>SUM(C5:C11)</f>
        <v>1025</v>
      </c>
      <c r="D12" s="13">
        <f t="shared" ref="D12:K12" si="0">SUM(D5:D11)</f>
        <v>808</v>
      </c>
      <c r="E12" s="13">
        <f t="shared" si="0"/>
        <v>242</v>
      </c>
      <c r="F12" s="13">
        <f t="shared" si="0"/>
        <v>224</v>
      </c>
      <c r="G12" s="13">
        <f t="shared" si="0"/>
        <v>1475</v>
      </c>
      <c r="H12" s="13">
        <f t="shared" si="0"/>
        <v>173</v>
      </c>
      <c r="I12" s="13">
        <f t="shared" si="0"/>
        <v>1265</v>
      </c>
      <c r="J12" s="13">
        <f t="shared" si="0"/>
        <v>197</v>
      </c>
      <c r="K12" s="13">
        <f t="shared" si="0"/>
        <v>1789</v>
      </c>
    </row>
    <row r="13" spans="1:11" x14ac:dyDescent="0.25">
      <c r="A13" t="s">
        <v>113</v>
      </c>
      <c r="B13" t="s">
        <v>114</v>
      </c>
      <c r="C13" s="10">
        <f>C12/SUM($C$12:$J$12)</f>
        <v>0.18949898317618782</v>
      </c>
      <c r="D13" s="10">
        <f t="shared" ref="D13:J13" si="1">D12/SUM($C$12:$J$12)</f>
        <v>0.14938066185986318</v>
      </c>
      <c r="E13" s="10">
        <f t="shared" si="1"/>
        <v>4.4740247735256054E-2</v>
      </c>
      <c r="F13" s="10">
        <f t="shared" si="1"/>
        <v>4.1412460713625442E-2</v>
      </c>
      <c r="G13" s="10">
        <f t="shared" si="1"/>
        <v>0.27269365871695322</v>
      </c>
      <c r="H13" s="10">
        <f t="shared" si="1"/>
        <v>3.1983730819005358E-2</v>
      </c>
      <c r="I13" s="10">
        <f t="shared" si="1"/>
        <v>0.23386947679792938</v>
      </c>
      <c r="J13" s="10">
        <f t="shared" si="1"/>
        <v>3.6420780181179516E-2</v>
      </c>
      <c r="K13" s="10"/>
    </row>
    <row r="14" spans="1:11" x14ac:dyDescent="0.25">
      <c r="B14" t="s">
        <v>99</v>
      </c>
      <c r="C14" s="10">
        <f>C13*$K$12</f>
        <v>339.01368090220001</v>
      </c>
      <c r="D14" s="10">
        <f t="shared" ref="D14:J14" si="2">D13*$K$12</f>
        <v>267.24200406729523</v>
      </c>
      <c r="E14" s="10">
        <f t="shared" si="2"/>
        <v>80.040303198373081</v>
      </c>
      <c r="F14" s="10">
        <f t="shared" si="2"/>
        <v>74.086892216675921</v>
      </c>
      <c r="G14" s="10">
        <f t="shared" si="2"/>
        <v>487.84895544462933</v>
      </c>
      <c r="H14" s="10">
        <f t="shared" si="2"/>
        <v>57.218894435200589</v>
      </c>
      <c r="I14" s="10">
        <f t="shared" si="2"/>
        <v>418.39249399149566</v>
      </c>
      <c r="J14" s="10">
        <f t="shared" si="2"/>
        <v>65.156775744130158</v>
      </c>
      <c r="K14" s="10" t="str">
        <f>IF(SUM(C14:J14)=K12,"","NESAKRĪT!")</f>
        <v/>
      </c>
    </row>
    <row r="15" spans="1:11" x14ac:dyDescent="0.25">
      <c r="C15" s="14">
        <f>C14+C12</f>
        <v>1364.0136809022001</v>
      </c>
      <c r="D15" s="14">
        <f t="shared" ref="D15:J15" si="3">D14+D12</f>
        <v>1075.2420040672953</v>
      </c>
      <c r="E15" s="14">
        <f t="shared" si="3"/>
        <v>322.04030319837307</v>
      </c>
      <c r="F15" s="14">
        <f t="shared" si="3"/>
        <v>298.08689221667589</v>
      </c>
      <c r="G15" s="14">
        <f t="shared" si="3"/>
        <v>1962.8489554446294</v>
      </c>
      <c r="H15" s="14">
        <f t="shared" si="3"/>
        <v>230.21889443520058</v>
      </c>
      <c r="I15" s="14">
        <f t="shared" si="3"/>
        <v>1683.3924939914957</v>
      </c>
      <c r="J15" s="14">
        <f t="shared" si="3"/>
        <v>262.15677574413019</v>
      </c>
      <c r="K15" s="10"/>
    </row>
    <row r="16" spans="1:11" x14ac:dyDescent="0.25">
      <c r="C16" s="10"/>
      <c r="D16" s="10"/>
      <c r="E16" s="10"/>
      <c r="F16" s="10"/>
      <c r="G16" s="10"/>
      <c r="H16" s="10"/>
      <c r="I16" s="10"/>
      <c r="J16" s="10"/>
      <c r="K16" s="10"/>
    </row>
    <row r="17" spans="3:11" x14ac:dyDescent="0.25">
      <c r="C17" s="10"/>
      <c r="D17" s="10"/>
      <c r="E17" s="10"/>
      <c r="F17" s="10"/>
      <c r="G17" s="10"/>
      <c r="H17" s="10"/>
      <c r="I17" s="10"/>
      <c r="J17" s="10"/>
      <c r="K17" s="10"/>
    </row>
    <row r="18" spans="3:11" x14ac:dyDescent="0.25">
      <c r="C18" s="10"/>
      <c r="D18" s="10"/>
      <c r="E18" s="10"/>
      <c r="F18" s="10"/>
      <c r="G18" s="10"/>
      <c r="H18" s="10"/>
      <c r="I18" s="10"/>
      <c r="J18" s="10"/>
      <c r="K18" s="10"/>
    </row>
    <row r="19" spans="3:11" x14ac:dyDescent="0.25">
      <c r="C19" s="10"/>
      <c r="D19" s="10"/>
      <c r="E19" s="10"/>
      <c r="F19" s="10"/>
      <c r="G19" s="10"/>
      <c r="H19" s="10"/>
      <c r="I19" s="10"/>
      <c r="J19" s="10"/>
      <c r="K19" s="10"/>
    </row>
    <row r="20" spans="3:11" x14ac:dyDescent="0.25">
      <c r="C20" s="10"/>
      <c r="D20" s="10"/>
      <c r="E20" s="10"/>
      <c r="F20" s="10"/>
      <c r="G20" s="10"/>
      <c r="H20" s="10"/>
      <c r="I20" s="10"/>
      <c r="J20" s="10"/>
      <c r="K20" s="10"/>
    </row>
    <row r="21" spans="3:11" x14ac:dyDescent="0.25">
      <c r="C21" s="10"/>
      <c r="D21" s="10"/>
      <c r="E21" s="10"/>
      <c r="F21" s="10"/>
      <c r="G21" s="10"/>
      <c r="H21" s="10"/>
      <c r="I21" s="10"/>
      <c r="J21" s="10"/>
      <c r="K21" s="10"/>
    </row>
    <row r="22" spans="3:11" x14ac:dyDescent="0.25">
      <c r="C22" s="10"/>
      <c r="D22" s="10"/>
      <c r="E22" s="10"/>
      <c r="F22" s="10"/>
      <c r="G22" s="10"/>
      <c r="H22" s="10"/>
      <c r="I22" s="10"/>
      <c r="J22" s="10"/>
      <c r="K22" s="10"/>
    </row>
    <row r="23" spans="3:11" x14ac:dyDescent="0.25">
      <c r="C23" s="10"/>
      <c r="D23" s="10"/>
      <c r="E23" s="10"/>
      <c r="F23" s="10"/>
      <c r="G23" s="10"/>
      <c r="H23" s="10"/>
      <c r="I23" s="10"/>
      <c r="J23" s="10"/>
      <c r="K23" s="10"/>
    </row>
    <row r="24" spans="3:11" x14ac:dyDescent="0.25">
      <c r="C24" s="10"/>
      <c r="D24" s="10"/>
      <c r="E24" s="10"/>
      <c r="F24" s="10"/>
      <c r="G24" s="10"/>
      <c r="H24" s="10"/>
      <c r="I24" s="10"/>
      <c r="J24" s="10"/>
      <c r="K24" s="10"/>
    </row>
    <row r="25" spans="3:11" x14ac:dyDescent="0.25">
      <c r="C25" s="10"/>
      <c r="D25" s="10"/>
      <c r="E25" s="10"/>
      <c r="F25" s="10"/>
      <c r="G25" s="10"/>
      <c r="H25" s="10"/>
      <c r="I25" s="10"/>
      <c r="J25" s="10"/>
      <c r="K25" s="10"/>
    </row>
    <row r="26" spans="3:11" x14ac:dyDescent="0.25">
      <c r="C26" s="10"/>
      <c r="D26" s="10"/>
      <c r="E26" s="10"/>
      <c r="F26" s="10"/>
      <c r="G26" s="10"/>
      <c r="H26" s="10"/>
      <c r="I26" s="10"/>
      <c r="J26" s="10"/>
      <c r="K26" s="10"/>
    </row>
    <row r="27" spans="3:11" x14ac:dyDescent="0.25">
      <c r="C27" s="10"/>
      <c r="D27" s="10"/>
      <c r="E27" s="10"/>
      <c r="F27" s="10"/>
      <c r="G27" s="10"/>
      <c r="H27" s="10"/>
      <c r="I27" s="10"/>
      <c r="J27" s="10"/>
      <c r="K27" s="10"/>
    </row>
    <row r="28" spans="3:11" x14ac:dyDescent="0.25">
      <c r="C28" s="10"/>
      <c r="D28" s="10"/>
      <c r="E28" s="10"/>
      <c r="F28" s="10"/>
      <c r="G28" s="10"/>
      <c r="H28" s="10"/>
      <c r="I28" s="10"/>
      <c r="J28" s="10"/>
      <c r="K28" s="10"/>
    </row>
    <row r="29" spans="3:11" x14ac:dyDescent="0.25">
      <c r="C29" s="10"/>
      <c r="D29" s="10"/>
      <c r="E29" s="10"/>
      <c r="F29" s="10"/>
      <c r="G29" s="10"/>
      <c r="H29" s="10"/>
      <c r="I29" s="10"/>
      <c r="J29" s="10"/>
      <c r="K29" s="10"/>
    </row>
    <row r="30" spans="3:11" x14ac:dyDescent="0.25">
      <c r="C30" s="10"/>
      <c r="D30" s="10"/>
      <c r="E30" s="10"/>
      <c r="F30" s="10"/>
      <c r="G30" s="10"/>
      <c r="H30" s="10"/>
      <c r="I30" s="10"/>
      <c r="J30" s="10"/>
      <c r="K30" s="10"/>
    </row>
    <row r="31" spans="3:11" x14ac:dyDescent="0.25">
      <c r="C31" s="10"/>
      <c r="D31" s="10"/>
      <c r="E31" s="10"/>
      <c r="F31" s="10"/>
      <c r="G31" s="10"/>
      <c r="H31" s="10"/>
      <c r="I31" s="10"/>
      <c r="J31" s="10"/>
      <c r="K31" s="10"/>
    </row>
    <row r="32" spans="3:11" x14ac:dyDescent="0.25">
      <c r="C32" s="10"/>
      <c r="D32" s="10"/>
      <c r="E32" s="10"/>
      <c r="F32" s="10"/>
      <c r="G32" s="10"/>
      <c r="H32" s="10"/>
      <c r="I32" s="10"/>
      <c r="J32" s="10"/>
      <c r="K32" s="10"/>
    </row>
    <row r="33" spans="3:11" x14ac:dyDescent="0.25">
      <c r="C33" s="10"/>
      <c r="D33" s="10"/>
      <c r="E33" s="10"/>
      <c r="F33" s="10"/>
      <c r="G33" s="10"/>
      <c r="H33" s="10"/>
      <c r="I33" s="10"/>
      <c r="J33" s="10"/>
      <c r="K33" s="10"/>
    </row>
    <row r="34" spans="3:11" x14ac:dyDescent="0.25">
      <c r="C34" s="10"/>
      <c r="D34" s="10"/>
      <c r="E34" s="10"/>
      <c r="F34" s="10"/>
      <c r="G34" s="10"/>
      <c r="H34" s="10"/>
      <c r="I34" s="10"/>
      <c r="J34" s="10"/>
      <c r="K34" s="10"/>
    </row>
    <row r="35" spans="3:11" x14ac:dyDescent="0.25">
      <c r="C35" s="10"/>
      <c r="D35" s="10"/>
      <c r="E35" s="10"/>
      <c r="F35" s="10"/>
      <c r="G35" s="10"/>
      <c r="H35" s="10"/>
      <c r="I35" s="10"/>
      <c r="J35" s="10"/>
      <c r="K35" s="10"/>
    </row>
    <row r="36" spans="3:11" x14ac:dyDescent="0.25">
      <c r="C36" s="10"/>
      <c r="D36" s="10"/>
      <c r="E36" s="10"/>
      <c r="F36" s="10"/>
      <c r="G36" s="10"/>
      <c r="H36" s="10"/>
      <c r="I36" s="10"/>
      <c r="J36" s="10"/>
      <c r="K36" s="10"/>
    </row>
    <row r="37" spans="3:11" x14ac:dyDescent="0.25">
      <c r="C37" s="10"/>
      <c r="D37" s="10"/>
      <c r="E37" s="10"/>
      <c r="F37" s="10"/>
      <c r="G37" s="10"/>
      <c r="H37" s="10"/>
      <c r="I37" s="10"/>
      <c r="J37" s="10"/>
      <c r="K37" s="10"/>
    </row>
    <row r="38" spans="3:11" x14ac:dyDescent="0.25">
      <c r="C38" s="10"/>
      <c r="D38" s="10"/>
      <c r="E38" s="10"/>
      <c r="F38" s="10"/>
      <c r="G38" s="10"/>
      <c r="H38" s="10"/>
      <c r="I38" s="10"/>
      <c r="J38" s="10"/>
      <c r="K38" s="10"/>
    </row>
    <row r="39" spans="3:11" x14ac:dyDescent="0.25">
      <c r="C39" s="10"/>
      <c r="D39" s="10"/>
      <c r="E39" s="10"/>
      <c r="F39" s="10"/>
      <c r="G39" s="10"/>
      <c r="H39" s="10"/>
      <c r="I39" s="10"/>
      <c r="J39" s="10"/>
      <c r="K39" s="10"/>
    </row>
    <row r="40" spans="3:11" x14ac:dyDescent="0.25">
      <c r="C40" s="10"/>
      <c r="D40" s="10"/>
      <c r="E40" s="10"/>
      <c r="F40" s="10"/>
      <c r="G40" s="10"/>
      <c r="H40" s="10"/>
      <c r="I40" s="10"/>
      <c r="J4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Kontu apgrozījums - izdevumi</vt:lpstr>
      <vt:lpstr>Pivot_Izmaksu_atskaite</vt:lpstr>
      <vt:lpstr>Pivot_Apkopotā atskaite</vt:lpstr>
      <vt:lpstr>Apkopotā atskaite</vt:lpstr>
      <vt:lpstr>Izmaksu atskaite</vt:lpstr>
    </vt:vector>
  </TitlesOfParts>
  <Company>Visma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Ilga Baiža</dc:creator>
  <cp:lastModifiedBy>Ilga Baiža</cp:lastModifiedBy>
  <dcterms:created xsi:type="dcterms:W3CDTF">2018-05-02T10:22:05Z</dcterms:created>
  <dcterms:modified xsi:type="dcterms:W3CDTF">2018-05-08T10:43:09Z</dcterms:modified>
</cp:coreProperties>
</file>